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firstSheet="1" activeTab="1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用电量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财政金融" sheetId="13" r:id="rId13"/>
    <sheet name="人民生活和物价1" sheetId="14" r:id="rId14"/>
    <sheet name="调查单位" sheetId="15" r:id="rId15"/>
    <sheet name="县市GDP" sheetId="16" r:id="rId16"/>
    <sheet name="县市2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<sst xmlns="http://schemas.openxmlformats.org/spreadsheetml/2006/main" count="598" uniqueCount="377">
  <si>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</si>
  <si>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</si>
  <si>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</si>
  <si>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</si>
  <si>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</si>
  <si>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</si>
  <si>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</si>
  <si>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</si>
  <si>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</si>
  <si>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</si>
  <si>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</si>
  <si>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</si>
  <si>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</si>
  <si>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单 位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</si>
  <si>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</si>
  <si>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</si>
  <si>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</si>
  <si>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</si>
  <si>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</si>
  <si>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</si>
  <si>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</si>
  <si>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</si>
  <si>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</si>
  <si>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</si>
  <si>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</si>
  <si>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</si>
  <si>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</si>
  <si>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>实际利用内资</t>
  </si>
  <si>
    <t>亿美元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</si>
  <si>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</si>
  <si>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</si>
  <si>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</si>
  <si>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</si>
  <si>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</si>
  <si>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</si>
  <si>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</si>
  <si>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</si>
  <si>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</si>
  <si>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</si>
  <si>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</si>
  <si>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</si>
  <si>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</si>
  <si>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</si>
  <si>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</si>
  <si>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</si>
  <si>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</si>
  <si>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</si>
  <si>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</si>
  <si>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</si>
  <si>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</si>
  <si>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</si>
  <si>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</si>
  <si>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</si>
  <si>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</si>
  <si>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</si>
  <si>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</si>
  <si>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</si>
  <si>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</si>
  <si>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</si>
  <si>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</si>
  <si>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</si>
  <si>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</si>
  <si>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</si>
  <si>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</si>
  <si>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</si>
  <si>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</si>
  <si>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</si>
  <si>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</si>
  <si>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</si>
  <si>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</si>
  <si>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</si>
  <si>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</si>
  <si>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</si>
  <si>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</si>
  <si>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</si>
  <si>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</si>
  <si>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</si>
  <si>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</si>
  <si>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</si>
  <si>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</si>
  <si>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</si>
  <si>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</si>
  <si>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</si>
  <si>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</si>
  <si>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</si>
  <si>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</si>
  <si>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</si>
  <si>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</si>
  <si>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</si>
  <si>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</si>
  <si>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</si>
  <si>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</si>
  <si>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</si>
  <si>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</si>
  <si>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</si>
  <si>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</si>
  <si>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</si>
  <si>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</si>
  <si>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</si>
  <si>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</si>
  <si>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</si>
  <si>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</si>
  <si>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</si>
  <si>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</si>
  <si>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</si>
  <si>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</si>
  <si>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</si>
  <si>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</si>
  <si>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</si>
  <si>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</si>
  <si>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</si>
  <si>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</si>
  <si>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</si>
  <si>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</si>
  <si>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</si>
  <si>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</si>
  <si>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</si>
  <si>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</si>
  <si>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</si>
  <si>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</si>
  <si>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</si>
  <si>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</si>
  <si>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</si>
  <si>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</si>
  <si>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</si>
  <si>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</si>
  <si>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</si>
  <si>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</si>
  <si>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</si>
  <si>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</si>
  <si>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</si>
  <si>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</si>
  <si>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</si>
  <si>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</si>
  <si>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</si>
  <si>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</si>
  <si>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</si>
  <si>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</si>
  <si>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</si>
  <si>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</si>
  <si>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</si>
  <si>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</si>
  <si>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</si>
  <si>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</si>
  <si>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</si>
  <si>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</si>
  <si>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</si>
  <si>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</si>
  <si>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</si>
  <si>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</si>
  <si>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</si>
  <si>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</si>
  <si>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</si>
  <si>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</si>
  <si>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</si>
  <si>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</si>
  <si>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</si>
  <si>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</si>
  <si>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</si>
  <si>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</si>
  <si>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</si>
  <si>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</si>
  <si>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</si>
  <si>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</si>
  <si>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</si>
  <si>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</si>
  <si>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</si>
  <si>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</si>
  <si>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</si>
  <si>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</si>
  <si>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</si>
  <si>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</si>
  <si>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</si>
  <si>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</si>
  <si>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</si>
  <si>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</si>
  <si>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</si>
  <si>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</si>
  <si>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</si>
  <si>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</si>
  <si>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</si>
  <si>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</si>
  <si>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</si>
  <si>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</si>
  <si>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</si>
  <si>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</si>
  <si>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</si>
  <si>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</si>
  <si>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</si>
  <si>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一般公共预算收入</t>
  </si>
  <si>
    <t xml:space="preserve">    食品烟酒类</t>
  </si>
  <si>
    <t xml:space="preserve">    衣着类   </t>
  </si>
  <si>
    <t>岳阳高新技术产业园区</t>
  </si>
  <si>
    <t>城镇调查失业率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</si>
  <si>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</si>
  <si>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</si>
  <si>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</si>
  <si>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</si>
  <si>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</si>
  <si>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</si>
  <si>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</si>
  <si>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一般公共预算地方收入</t>
  </si>
  <si>
    <t>实际利用外资</t>
  </si>
  <si>
    <t xml:space="preserve">一般公共预算收入     </t>
  </si>
  <si>
    <t>一般公共预算地方收入</t>
  </si>
  <si>
    <t>城陵矶新港区</t>
  </si>
  <si>
    <t>电子信息制造业</t>
  </si>
  <si>
    <t>主要指标</t>
  </si>
  <si>
    <t xml:space="preserve">  一般公共预算地方收入</t>
  </si>
  <si>
    <t>亿千瓦时</t>
  </si>
  <si>
    <t xml:space="preserve">  工业用电量</t>
  </si>
  <si>
    <t xml:space="preserve">  住户存款余额</t>
  </si>
  <si>
    <r>
      <t>7.8%</t>
    </r>
    <r>
      <rPr>
        <sz val="11"/>
        <rFont val="宋体"/>
        <family val="0"/>
      </rPr>
      <t>左右</t>
    </r>
  </si>
  <si>
    <t>一般公共预算地方收入</t>
  </si>
  <si>
    <r>
      <t>3.5%</t>
    </r>
    <r>
      <rPr>
        <sz val="11"/>
        <rFont val="宋体"/>
        <family val="0"/>
      </rPr>
      <t>以内</t>
    </r>
  </si>
  <si>
    <r>
      <t>5.5%</t>
    </r>
    <r>
      <rPr>
        <sz val="11"/>
        <rFont val="宋体"/>
        <family val="0"/>
      </rPr>
      <t>以内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</si>
  <si>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</si>
  <si>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r>
      <t>7.5%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</si>
  <si>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</si>
  <si>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左右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</si>
  <si>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</si>
  <si>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t>产业投资</t>
  </si>
  <si>
    <t>排位</t>
  </si>
  <si>
    <t>其中：工业</t>
  </si>
  <si>
    <r>
      <t>10.0%</t>
    </r>
    <r>
      <rPr>
        <sz val="11"/>
        <rFont val="宋体"/>
        <family val="0"/>
      </rPr>
      <t>左右</t>
    </r>
  </si>
  <si>
    <r>
      <t>4%</t>
    </r>
    <r>
      <rPr>
        <sz val="11"/>
        <rFont val="宋体"/>
        <family val="0"/>
      </rPr>
      <t>左右</t>
    </r>
  </si>
  <si>
    <r>
      <t>15%</t>
    </r>
    <r>
      <rPr>
        <sz val="11"/>
        <rFont val="宋体"/>
        <family val="0"/>
      </rPr>
      <t>以上</t>
    </r>
  </si>
  <si>
    <t>与经济增长同步</t>
  </si>
  <si>
    <t>新增“四上”单位</t>
  </si>
  <si>
    <t>地区生产总值</t>
  </si>
  <si>
    <t>指    标</t>
  </si>
  <si>
    <t>排名</t>
  </si>
  <si>
    <t>绝对额
（元）</t>
  </si>
  <si>
    <t>第一产业</t>
  </si>
  <si>
    <t>第二产业</t>
  </si>
  <si>
    <t>第三产业</t>
  </si>
  <si>
    <t>总量</t>
  </si>
  <si>
    <t>增速</t>
  </si>
  <si>
    <t>岳阳楼区</t>
  </si>
  <si>
    <t>云溪区</t>
  </si>
  <si>
    <t>—</t>
  </si>
  <si>
    <t>君山区</t>
  </si>
  <si>
    <t>经济开发区</t>
  </si>
  <si>
    <t>南湖新区</t>
  </si>
  <si>
    <t>屈原管理区</t>
  </si>
  <si>
    <t>城陵矶新港区</t>
  </si>
  <si>
    <t>岳阳县</t>
  </si>
  <si>
    <t>华容县</t>
  </si>
  <si>
    <t>湘阴县</t>
  </si>
  <si>
    <t>平江县</t>
  </si>
  <si>
    <t>汨罗市</t>
  </si>
  <si>
    <t>临湘市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</si>
  <si>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</si>
  <si>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</si>
  <si>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</si>
  <si>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</si>
  <si>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</si>
  <si>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</si>
  <si>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</si>
  <si>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</si>
  <si>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</si>
  <si>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</si>
  <si>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</si>
  <si>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</si>
  <si>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</si>
  <si>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</si>
  <si>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</si>
  <si>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</si>
  <si>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</si>
  <si>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</si>
  <si>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</si>
  <si>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</si>
  <si>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</si>
  <si>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</si>
  <si>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</si>
  <si>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</si>
  <si>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</si>
  <si>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</si>
  <si>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家</t>
  </si>
  <si>
    <t xml:space="preserve">   外资企业</t>
  </si>
  <si>
    <t xml:space="preserve">   内资企业</t>
  </si>
  <si>
    <t>增幅(%)</t>
  </si>
  <si>
    <t>增幅（%）</t>
  </si>
  <si>
    <t>总量</t>
  </si>
  <si>
    <t xml:space="preserve">  房地产投资</t>
  </si>
  <si>
    <t>地区生产总值GDP</t>
  </si>
  <si>
    <t xml:space="preserve">  产业投资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</si>
  <si>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</si>
  <si>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</si>
  <si>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</si>
  <si>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t>增幅（%）</t>
  </si>
  <si>
    <t>指标</t>
  </si>
  <si>
    <t>一般公共预算收入</t>
  </si>
  <si>
    <t>一般公共预算支出</t>
  </si>
  <si>
    <t xml:space="preserve">   旅游总人数</t>
  </si>
  <si>
    <t xml:space="preserve">   入境总人数</t>
  </si>
  <si>
    <t xml:space="preserve">   旅游总收入</t>
  </si>
  <si>
    <t xml:space="preserve">   旅游创汇</t>
  </si>
  <si>
    <t xml:space="preserve">  其中：短期贷款</t>
  </si>
  <si>
    <t xml:space="preserve">  其中：中长期贷款</t>
  </si>
  <si>
    <t>绝对额（亿元）</t>
  </si>
  <si>
    <t>绝对额（亿元）</t>
  </si>
  <si>
    <t>--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</si>
  <si>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</si>
  <si>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</si>
  <si>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</si>
  <si>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</si>
  <si>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</si>
  <si>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</si>
  <si>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</si>
  <si>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全体居民人均可支配收入</t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</si>
  <si>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</si>
  <si>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</si>
  <si>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</si>
  <si>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</si>
  <si>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</si>
  <si>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</si>
  <si>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</si>
  <si>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</si>
  <si>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国家</t>
  </si>
  <si>
    <t>与经济增长基本同步</t>
  </si>
  <si>
    <t>全体居民人均可支配收入</t>
  </si>
  <si>
    <t>农业经济</t>
  </si>
  <si>
    <t>单位</t>
  </si>
  <si>
    <t>总量</t>
  </si>
  <si>
    <t>GDP</t>
  </si>
  <si>
    <t>排位</t>
  </si>
  <si>
    <t>岳阳市</t>
  </si>
  <si>
    <t>─</t>
  </si>
  <si>
    <t xml:space="preserve">  其中：区本级</t>
  </si>
  <si>
    <t>-</t>
  </si>
  <si>
    <r>
      <t>3.5%</t>
    </r>
    <r>
      <rPr>
        <sz val="12"/>
        <rFont val="宋体"/>
        <family val="0"/>
      </rPr>
      <t>左右</t>
    </r>
  </si>
  <si>
    <r>
      <t>6%</t>
    </r>
    <r>
      <rPr>
        <sz val="12"/>
        <rFont val="宋体"/>
        <family val="0"/>
      </rPr>
      <t>左右</t>
    </r>
  </si>
  <si>
    <r>
      <t>5.5%</t>
    </r>
    <r>
      <rPr>
        <sz val="12"/>
        <rFont val="宋体"/>
        <family val="0"/>
      </rPr>
      <t>左右</t>
    </r>
  </si>
  <si>
    <t>增幅（%）</t>
  </si>
  <si>
    <t>排名</t>
  </si>
  <si>
    <t>规模以上服务业主营业务收入（1-11月）</t>
  </si>
  <si>
    <t>1-12月岳阳市主要经济指标完成情况表</t>
  </si>
  <si>
    <r>
      <t>1-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</si>
  <si>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t>新港区</t>
  </si>
  <si>
    <t>——</t>
  </si>
  <si>
    <t>注：以上数据由市电业局提供。客户服务中心含岳阳楼区、经济技术开发区、南湖新区及部分企业数据。新港区自10月开始统计。</t>
  </si>
  <si>
    <t>万美元</t>
  </si>
  <si>
    <t>申报数（家）</t>
  </si>
  <si>
    <t>绝对额 （亿元）</t>
  </si>
  <si>
    <t>一、农林牧渔业总产值</t>
  </si>
  <si>
    <t>亿元</t>
  </si>
  <si>
    <t>二、农作物播种面积</t>
  </si>
  <si>
    <t xml:space="preserve">  粮食</t>
  </si>
  <si>
    <t>万亩</t>
  </si>
  <si>
    <t>—</t>
  </si>
  <si>
    <t xml:space="preserve">  油料</t>
  </si>
  <si>
    <t>三、主要农产品产量</t>
  </si>
  <si>
    <t>万吨</t>
  </si>
  <si>
    <t xml:space="preserve">  蔬菜</t>
  </si>
  <si>
    <t xml:space="preserve">  茶叶</t>
  </si>
  <si>
    <t xml:space="preserve">  水果</t>
  </si>
  <si>
    <t xml:space="preserve">  生猪出栏</t>
  </si>
  <si>
    <t>万头</t>
  </si>
  <si>
    <t xml:space="preserve">  牛出栏</t>
  </si>
  <si>
    <t xml:space="preserve">  羊出栏</t>
  </si>
  <si>
    <t xml:space="preserve">  家禽出栏</t>
  </si>
  <si>
    <t>万羽</t>
  </si>
  <si>
    <t xml:space="preserve">  水产品</t>
  </si>
  <si>
    <t>注：云溪区区本级规模以上工业增速为16.2%。</t>
  </si>
  <si>
    <t>2020年1—12月岳阳市各县（市）区主要经济指标（一）</t>
  </si>
  <si>
    <r>
      <t xml:space="preserve">绝对额
</t>
    </r>
    <r>
      <rPr>
        <b/>
        <sz val="10"/>
        <color indexed="8"/>
        <rFont val="宋体"/>
        <family val="0"/>
      </rPr>
      <t>（元）</t>
    </r>
  </si>
  <si>
    <t>增幅（%）</t>
  </si>
  <si>
    <t>注：以上部分数据来源于国家统计局岳阳调查队和市农业农村局。</t>
  </si>
  <si>
    <t xml:space="preserve">注：以上数据由市财政局、市人民银行提供。支出数以决算数为准。
</t>
  </si>
  <si>
    <t xml:space="preserve">  粮食</t>
  </si>
  <si>
    <t xml:space="preserve">  蔬菜及食用菌</t>
  </si>
  <si>
    <t xml:space="preserve">  油料</t>
  </si>
  <si>
    <r>
      <t>2</t>
    </r>
    <r>
      <rPr>
        <b/>
        <sz val="14"/>
        <rFont val="宋体"/>
        <family val="0"/>
      </rPr>
      <t>.旅游经济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</si>
  <si>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</si>
  <si>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r>
      <t xml:space="preserve">        “上划</t>
    </r>
    <r>
      <rPr>
        <sz val="14"/>
        <rFont val="宋体"/>
        <family val="0"/>
      </rPr>
      <t>中央”收入</t>
    </r>
  </si>
  <si>
    <r>
      <t>2020年1—</t>
    </r>
    <r>
      <rPr>
        <b/>
        <sz val="24"/>
        <rFont val="宋体"/>
        <family val="0"/>
      </rPr>
      <t>12月岳阳市各县（市）区主要经济指标(二)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</si>
</sst>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  <numFmt numFmtId="202" formatCode="0.000_);[Red]\(0.000\)"/>
    <numFmt numFmtId="203" formatCode="0.0000_);[Red]\(0.0000\)"/>
    <numFmt numFmtId="204" formatCode="0.000_ "/>
  </numFmts>
  <fonts count="11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1"/>
      <name val="宋体"/>
      <family val="0"/>
    </font>
    <font>
      <sz val="14"/>
      <name val="宋体"/>
      <family val="0"/>
    </font>
    <font>
      <b/>
      <sz val="14"/>
      <name val="Times New Roman"/>
      <family val="1"/>
    </font>
    <font>
      <b/>
      <sz val="16"/>
      <name val="黑体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4"/>
      <color indexed="10"/>
      <name val="Times New Roman"/>
      <family val="1"/>
    </font>
    <font>
      <sz val="12"/>
      <color indexed="8"/>
      <name val="宋体"/>
      <family val="0"/>
    </font>
    <font>
      <sz val="10"/>
      <color indexed="8"/>
      <name val="Helv"/>
      <family val="2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3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宋体"/>
      <family val="0"/>
    </font>
    <font>
      <sz val="14"/>
      <color indexed="8"/>
      <name val="宋体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Times New Roman"/>
      <family val="1"/>
    </font>
    <font>
      <b/>
      <sz val="18"/>
      <color indexed="8"/>
      <name val="黑体"/>
      <family val="3"/>
    </font>
    <font>
      <sz val="9"/>
      <color indexed="8"/>
      <name val="仿宋_GB2312"/>
      <family val="3"/>
    </font>
    <font>
      <sz val="16"/>
      <name val="黑体"/>
      <family val="3"/>
    </font>
    <font>
      <sz val="20"/>
      <name val="黑体"/>
      <family val="3"/>
    </font>
    <font>
      <b/>
      <sz val="20"/>
      <name val="Times New Roman"/>
      <family val="1"/>
    </font>
    <font>
      <b/>
      <sz val="18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4"/>
      <color rgb="FFFF0000"/>
      <name val="Calibri"/>
      <family val="0"/>
    </font>
    <font>
      <sz val="14"/>
      <color rgb="FFFF0000"/>
      <name val="Times New Roman"/>
      <family val="1"/>
    </font>
    <font>
      <sz val="11"/>
      <name val="Calibri"/>
      <family val="0"/>
    </font>
    <font>
      <sz val="12"/>
      <color theme="1"/>
      <name val="宋体"/>
      <family val="0"/>
    </font>
    <font>
      <sz val="10"/>
      <color theme="1"/>
      <name val="Helv"/>
      <family val="2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b/>
      <sz val="14"/>
      <color theme="1"/>
      <name val="Calibri"/>
      <family val="0"/>
    </font>
    <font>
      <b/>
      <sz val="13"/>
      <color theme="1"/>
      <name val="宋体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宋体"/>
      <family val="0"/>
    </font>
    <font>
      <sz val="14"/>
      <color theme="1"/>
      <name val="Calibri"/>
      <family val="0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Times New Roman"/>
      <family val="1"/>
    </font>
    <font>
      <b/>
      <sz val="18"/>
      <color theme="1"/>
      <name val="黑体"/>
      <family val="3"/>
    </font>
    <font>
      <sz val="9"/>
      <color theme="1"/>
      <name val="仿宋_GB2312"/>
      <family val="3"/>
    </font>
    <font>
      <b/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7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0" borderId="4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75" fillId="22" borderId="5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80" fillId="24" borderId="0" applyNumberFormat="0" applyBorder="0" applyAlignment="0" applyProtection="0"/>
    <xf numFmtId="0" fontId="81" fillId="22" borderId="8" applyNumberFormat="0" applyAlignment="0" applyProtection="0"/>
    <xf numFmtId="0" fontId="82" fillId="25" borderId="5" applyNumberFormat="0" applyAlignment="0" applyProtection="0"/>
    <xf numFmtId="0" fontId="19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13" fillId="32" borderId="9" applyNumberFormat="0" applyFont="0" applyAlignment="0" applyProtection="0"/>
  </cellStyleXfs>
  <cellXfs count="3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178" fontId="1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84" fillId="0" borderId="0" xfId="0" applyFont="1" applyAlignment="1">
      <alignment vertical="center"/>
    </xf>
    <xf numFmtId="0" fontId="13" fillId="0" borderId="0" xfId="0" applyFont="1" applyAlignment="1">
      <alignment/>
    </xf>
    <xf numFmtId="180" fontId="13" fillId="0" borderId="0" xfId="0" applyNumberFormat="1" applyFont="1" applyAlignment="1">
      <alignment/>
    </xf>
    <xf numFmtId="0" fontId="8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98" fontId="17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8" fontId="17" fillId="0" borderId="0" xfId="0" applyNumberFormat="1" applyFont="1" applyBorder="1" applyAlignment="1">
      <alignment horizontal="center" vertical="center" wrapText="1"/>
    </xf>
    <xf numFmtId="9" fontId="17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85" fillId="34" borderId="0" xfId="0" applyFont="1" applyFill="1" applyBorder="1" applyAlignment="1">
      <alignment horizontal="right" vertical="center"/>
    </xf>
    <xf numFmtId="49" fontId="83" fillId="33" borderId="15" xfId="0" applyNumberFormat="1" applyFont="1" applyFill="1" applyBorder="1" applyAlignment="1">
      <alignment horizontal="left" vertical="center"/>
    </xf>
    <xf numFmtId="49" fontId="83" fillId="3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48" applyFont="1" applyBorder="1" applyAlignment="1" applyProtection="1">
      <alignment horizontal="center" vertical="center"/>
      <protection locked="0"/>
    </xf>
    <xf numFmtId="0" fontId="85" fillId="0" borderId="0" xfId="48" applyFont="1" applyFill="1" applyBorder="1" applyProtection="1">
      <alignment/>
      <protection locked="0"/>
    </xf>
    <xf numFmtId="0" fontId="86" fillId="0" borderId="11" xfId="48" applyFont="1" applyBorder="1" applyAlignment="1" applyProtection="1">
      <alignment horizontal="center" vertical="center"/>
      <protection locked="0"/>
    </xf>
    <xf numFmtId="0" fontId="86" fillId="0" borderId="12" xfId="48" applyFont="1" applyFill="1" applyBorder="1" applyAlignment="1" applyProtection="1">
      <alignment horizontal="center" vertical="center"/>
      <protection locked="0"/>
    </xf>
    <xf numFmtId="0" fontId="86" fillId="0" borderId="13" xfId="48" applyFont="1" applyFill="1" applyBorder="1" applyAlignment="1" applyProtection="1">
      <alignment horizontal="center" vertical="center"/>
      <protection locked="0"/>
    </xf>
    <xf numFmtId="182" fontId="86" fillId="0" borderId="16" xfId="48" applyNumberFormat="1" applyFont="1" applyBorder="1" applyAlignment="1" applyProtection="1">
      <alignment horizontal="left" vertical="center" wrapText="1"/>
      <protection locked="0"/>
    </xf>
    <xf numFmtId="182" fontId="83" fillId="0" borderId="0" xfId="48" applyNumberFormat="1" applyFont="1" applyBorder="1" applyAlignment="1" applyProtection="1">
      <alignment horizontal="center" vertical="center" wrapText="1"/>
      <protection locked="0"/>
    </xf>
    <xf numFmtId="0" fontId="83" fillId="33" borderId="0" xfId="0" applyFont="1" applyFill="1" applyBorder="1" applyAlignment="1">
      <alignment horizontal="center" vertical="center"/>
    </xf>
    <xf numFmtId="179" fontId="5" fillId="0" borderId="1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83" fillId="33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86" fillId="0" borderId="16" xfId="0" applyFont="1" applyBorder="1" applyAlignment="1">
      <alignment horizontal="left" vertical="center"/>
    </xf>
    <xf numFmtId="178" fontId="24" fillId="0" borderId="19" xfId="0" applyNumberFormat="1" applyFont="1" applyBorder="1" applyAlignment="1">
      <alignment horizontal="center" vertical="center"/>
    </xf>
    <xf numFmtId="0" fontId="83" fillId="0" borderId="15" xfId="0" applyFont="1" applyBorder="1" applyAlignment="1">
      <alignment vertical="center"/>
    </xf>
    <xf numFmtId="178" fontId="5" fillId="0" borderId="20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 vertical="center"/>
    </xf>
    <xf numFmtId="178" fontId="5" fillId="0" borderId="2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8" fontId="24" fillId="0" borderId="2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2" fontId="24" fillId="0" borderId="19" xfId="0" applyNumberFormat="1" applyFont="1" applyFill="1" applyBorder="1" applyAlignment="1">
      <alignment horizontal="right" vertical="center" wrapText="1"/>
    </xf>
    <xf numFmtId="178" fontId="24" fillId="0" borderId="16" xfId="0" applyNumberFormat="1" applyFont="1" applyFill="1" applyBorder="1" applyAlignment="1">
      <alignment horizontal="right" vertical="center" wrapText="1"/>
    </xf>
    <xf numFmtId="182" fontId="24" fillId="0" borderId="14" xfId="0" applyNumberFormat="1" applyFont="1" applyFill="1" applyBorder="1" applyAlignment="1">
      <alignment horizontal="right" vertical="center" wrapText="1"/>
    </xf>
    <xf numFmtId="178" fontId="24" fillId="0" borderId="14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82" fontId="24" fillId="0" borderId="20" xfId="0" applyNumberFormat="1" applyFont="1" applyFill="1" applyBorder="1" applyAlignment="1">
      <alignment horizontal="right" vertical="center" wrapText="1"/>
    </xf>
    <xf numFmtId="178" fontId="24" fillId="0" borderId="15" xfId="0" applyNumberFormat="1" applyFont="1" applyFill="1" applyBorder="1" applyAlignment="1">
      <alignment horizontal="right" vertical="center" wrapText="1"/>
    </xf>
    <xf numFmtId="182" fontId="24" fillId="0" borderId="0" xfId="0" applyNumberFormat="1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right" vertical="center" wrapText="1"/>
    </xf>
    <xf numFmtId="178" fontId="24" fillId="0" borderId="21" xfId="0" applyNumberFormat="1" applyFont="1" applyFill="1" applyBorder="1" applyAlignment="1">
      <alignment horizontal="right" vertical="center" wrapText="1"/>
    </xf>
    <xf numFmtId="182" fontId="24" fillId="0" borderId="10" xfId="0" applyNumberFormat="1" applyFont="1" applyFill="1" applyBorder="1" applyAlignment="1">
      <alignment horizontal="right" vertical="center" wrapText="1"/>
    </xf>
    <xf numFmtId="178" fontId="24" fillId="0" borderId="10" xfId="0" applyNumberFormat="1" applyFont="1" applyFill="1" applyBorder="1" applyAlignment="1">
      <alignment horizontal="right" vertical="center" wrapText="1"/>
    </xf>
    <xf numFmtId="0" fontId="86" fillId="33" borderId="18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 wrapText="1"/>
    </xf>
    <xf numFmtId="49" fontId="86" fillId="33" borderId="14" xfId="0" applyNumberFormat="1" applyFont="1" applyFill="1" applyBorder="1" applyAlignment="1">
      <alignment horizontal="left" vertical="center"/>
    </xf>
    <xf numFmtId="184" fontId="5" fillId="33" borderId="20" xfId="0" applyNumberFormat="1" applyFont="1" applyFill="1" applyBorder="1" applyAlignment="1">
      <alignment horizontal="right" vertical="center"/>
    </xf>
    <xf numFmtId="49" fontId="83" fillId="33" borderId="0" xfId="0" applyNumberFormat="1" applyFont="1" applyFill="1" applyBorder="1" applyAlignment="1">
      <alignment horizontal="left" vertical="center"/>
    </xf>
    <xf numFmtId="184" fontId="5" fillId="33" borderId="0" xfId="0" applyNumberFormat="1" applyFont="1" applyFill="1" applyBorder="1" applyAlignment="1">
      <alignment horizontal="right" vertical="center"/>
    </xf>
    <xf numFmtId="178" fontId="83" fillId="33" borderId="0" xfId="0" applyNumberFormat="1" applyFont="1" applyFill="1" applyBorder="1" applyAlignment="1">
      <alignment horizontal="right" vertical="center"/>
    </xf>
    <xf numFmtId="49" fontId="83" fillId="33" borderId="21" xfId="0" applyNumberFormat="1" applyFont="1" applyFill="1" applyBorder="1" applyAlignment="1">
      <alignment horizontal="left" vertical="center"/>
    </xf>
    <xf numFmtId="178" fontId="83" fillId="33" borderId="10" xfId="0" applyNumberFormat="1" applyFont="1" applyFill="1" applyBorder="1" applyAlignment="1">
      <alignment horizontal="right" vertical="center"/>
    </xf>
    <xf numFmtId="0" fontId="85" fillId="0" borderId="0" xfId="0" applyFont="1" applyAlignment="1">
      <alignment/>
    </xf>
    <xf numFmtId="0" fontId="86" fillId="33" borderId="11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83" fillId="0" borderId="2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6" fillId="0" borderId="15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/>
    </xf>
    <xf numFmtId="182" fontId="86" fillId="0" borderId="14" xfId="48" applyNumberFormat="1" applyFont="1" applyBorder="1" applyAlignment="1" applyProtection="1">
      <alignment horizontal="center" vertical="center" wrapText="1"/>
      <protection locked="0"/>
    </xf>
    <xf numFmtId="179" fontId="24" fillId="0" borderId="24" xfId="48" applyNumberFormat="1" applyFont="1" applyFill="1" applyBorder="1" applyAlignment="1" applyProtection="1">
      <alignment horizontal="right" vertical="center"/>
      <protection/>
    </xf>
    <xf numFmtId="178" fontId="24" fillId="0" borderId="14" xfId="48" applyNumberFormat="1" applyFont="1" applyFill="1" applyBorder="1" applyAlignment="1" applyProtection="1">
      <alignment horizontal="right" vertical="center"/>
      <protection/>
    </xf>
    <xf numFmtId="182" fontId="83" fillId="0" borderId="15" xfId="48" applyNumberFormat="1" applyFont="1" applyBorder="1" applyAlignment="1" applyProtection="1">
      <alignment vertical="center" wrapText="1"/>
      <protection locked="0"/>
    </xf>
    <xf numFmtId="179" fontId="5" fillId="0" borderId="17" xfId="48" applyNumberFormat="1" applyFont="1" applyFill="1" applyBorder="1" applyAlignment="1" applyProtection="1">
      <alignment horizontal="right" vertical="center"/>
      <protection/>
    </xf>
    <xf numFmtId="178" fontId="5" fillId="0" borderId="0" xfId="48" applyNumberFormat="1" applyFont="1" applyFill="1" applyBorder="1" applyAlignment="1" applyProtection="1">
      <alignment horizontal="right" vertical="center"/>
      <protection/>
    </xf>
    <xf numFmtId="182" fontId="83" fillId="0" borderId="15" xfId="48" applyNumberFormat="1" applyFont="1" applyBorder="1" applyAlignment="1" applyProtection="1">
      <alignment horizontal="center" vertical="center" wrapText="1"/>
      <protection locked="0"/>
    </xf>
    <xf numFmtId="182" fontId="83" fillId="0" borderId="21" xfId="48" applyNumberFormat="1" applyFont="1" applyBorder="1" applyAlignment="1" applyProtection="1">
      <alignment horizontal="center" vertical="center" wrapText="1"/>
      <protection locked="0"/>
    </xf>
    <xf numFmtId="182" fontId="83" fillId="0" borderId="10" xfId="48" applyNumberFormat="1" applyFont="1" applyBorder="1" applyAlignment="1" applyProtection="1">
      <alignment horizontal="center" vertical="center" wrapText="1"/>
      <protection locked="0"/>
    </xf>
    <xf numFmtId="179" fontId="5" fillId="0" borderId="23" xfId="48" applyNumberFormat="1" applyFont="1" applyFill="1" applyBorder="1" applyAlignment="1" applyProtection="1">
      <alignment horizontal="right" vertical="center"/>
      <protection/>
    </xf>
    <xf numFmtId="178" fontId="5" fillId="0" borderId="10" xfId="48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6" fillId="34" borderId="25" xfId="0" applyFont="1" applyFill="1" applyBorder="1" applyAlignment="1">
      <alignment horizontal="center" vertical="center" wrapText="1"/>
    </xf>
    <xf numFmtId="0" fontId="83" fillId="34" borderId="26" xfId="0" applyFont="1" applyFill="1" applyBorder="1" applyAlignment="1">
      <alignment horizontal="left" vertical="center" wrapText="1"/>
    </xf>
    <xf numFmtId="2" fontId="5" fillId="34" borderId="27" xfId="0" applyNumberFormat="1" applyFont="1" applyFill="1" applyBorder="1" applyAlignment="1">
      <alignment horizontal="right" vertical="center" wrapText="1"/>
    </xf>
    <xf numFmtId="184" fontId="5" fillId="34" borderId="14" xfId="0" applyNumberFormat="1" applyFont="1" applyFill="1" applyBorder="1" applyAlignment="1">
      <alignment horizontal="right" vertical="center" wrapText="1"/>
    </xf>
    <xf numFmtId="2" fontId="5" fillId="34" borderId="28" xfId="0" applyNumberFormat="1" applyFont="1" applyFill="1" applyBorder="1" applyAlignment="1">
      <alignment horizontal="right" vertical="center" wrapText="1"/>
    </xf>
    <xf numFmtId="184" fontId="5" fillId="34" borderId="0" xfId="0" applyNumberFormat="1" applyFont="1" applyFill="1" applyBorder="1" applyAlignment="1">
      <alignment horizontal="right" vertical="center" wrapText="1"/>
    </xf>
    <xf numFmtId="0" fontId="83" fillId="34" borderId="29" xfId="0" applyFont="1" applyFill="1" applyBorder="1" applyAlignment="1">
      <alignment horizontal="left" vertical="center" wrapText="1"/>
    </xf>
    <xf numFmtId="2" fontId="5" fillId="34" borderId="30" xfId="0" applyNumberFormat="1" applyFont="1" applyFill="1" applyBorder="1" applyAlignment="1">
      <alignment horizontal="right" vertical="center" wrapText="1"/>
    </xf>
    <xf numFmtId="184" fontId="5" fillId="34" borderId="31" xfId="0" applyNumberFormat="1" applyFont="1" applyFill="1" applyBorder="1" applyAlignment="1">
      <alignment horizontal="right" vertical="center" wrapText="1"/>
    </xf>
    <xf numFmtId="0" fontId="86" fillId="33" borderId="15" xfId="0" applyFont="1" applyFill="1" applyBorder="1" applyAlignment="1">
      <alignment vertical="center"/>
    </xf>
    <xf numFmtId="2" fontId="24" fillId="33" borderId="19" xfId="0" applyNumberFormat="1" applyFont="1" applyFill="1" applyBorder="1" applyAlignment="1">
      <alignment horizontal="right" vertical="center"/>
    </xf>
    <xf numFmtId="2" fontId="24" fillId="33" borderId="14" xfId="0" applyNumberFormat="1" applyFont="1" applyFill="1" applyBorder="1" applyAlignment="1">
      <alignment horizontal="right" vertical="center"/>
    </xf>
    <xf numFmtId="178" fontId="24" fillId="33" borderId="14" xfId="0" applyNumberFormat="1" applyFont="1" applyFill="1" applyBorder="1" applyAlignment="1">
      <alignment horizontal="right" vertical="center"/>
    </xf>
    <xf numFmtId="0" fontId="83" fillId="33" borderId="15" xfId="0" applyFont="1" applyFill="1" applyBorder="1" applyAlignment="1">
      <alignment vertical="center"/>
    </xf>
    <xf numFmtId="2" fontId="5" fillId="33" borderId="2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2" fontId="5" fillId="33" borderId="22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2" fontId="24" fillId="33" borderId="20" xfId="0" applyNumberFormat="1" applyFont="1" applyFill="1" applyBorder="1" applyAlignment="1">
      <alignment horizontal="right" vertical="center"/>
    </xf>
    <xf numFmtId="2" fontId="24" fillId="33" borderId="0" xfId="0" applyNumberFormat="1" applyFont="1" applyFill="1" applyBorder="1" applyAlignment="1">
      <alignment horizontal="right" vertical="center"/>
    </xf>
    <xf numFmtId="178" fontId="24" fillId="33" borderId="0" xfId="0" applyNumberFormat="1" applyFont="1" applyFill="1" applyBorder="1" applyAlignment="1">
      <alignment horizontal="right" vertical="center"/>
    </xf>
    <xf numFmtId="0" fontId="83" fillId="33" borderId="21" xfId="0" applyFont="1" applyFill="1" applyBorder="1" applyAlignment="1">
      <alignment vertical="center"/>
    </xf>
    <xf numFmtId="0" fontId="86" fillId="33" borderId="11" xfId="0" applyFont="1" applyFill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182" fontId="86" fillId="0" borderId="12" xfId="0" applyNumberFormat="1" applyFont="1" applyBorder="1" applyAlignment="1">
      <alignment horizontal="center" vertical="center" wrapText="1"/>
    </xf>
    <xf numFmtId="182" fontId="86" fillId="0" borderId="13" xfId="0" applyNumberFormat="1" applyFont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left" vertical="center"/>
    </xf>
    <xf numFmtId="178" fontId="24" fillId="0" borderId="19" xfId="0" applyNumberFormat="1" applyFont="1" applyBorder="1" applyAlignment="1">
      <alignment horizontal="right" vertical="center"/>
    </xf>
    <xf numFmtId="178" fontId="24" fillId="0" borderId="24" xfId="0" applyNumberFormat="1" applyFont="1" applyBorder="1" applyAlignment="1">
      <alignment horizontal="right" vertical="center"/>
    </xf>
    <xf numFmtId="178" fontId="24" fillId="0" borderId="14" xfId="0" applyNumberFormat="1" applyFont="1" applyBorder="1" applyAlignment="1">
      <alignment horizontal="right" vertical="center"/>
    </xf>
    <xf numFmtId="178" fontId="24" fillId="0" borderId="20" xfId="0" applyNumberFormat="1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 vertical="center"/>
    </xf>
    <xf numFmtId="178" fontId="24" fillId="0" borderId="0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0" fontId="86" fillId="33" borderId="21" xfId="0" applyFont="1" applyFill="1" applyBorder="1" applyAlignment="1">
      <alignment horizontal="lef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4" fontId="0" fillId="0" borderId="13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1" fontId="17" fillId="0" borderId="24" xfId="0" applyNumberFormat="1" applyFont="1" applyBorder="1" applyAlignment="1">
      <alignment horizontal="center" vertical="center"/>
    </xf>
    <xf numFmtId="198" fontId="17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9" fontId="1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179" fontId="5" fillId="0" borderId="2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182" fontId="87" fillId="0" borderId="0" xfId="48" applyNumberFormat="1" applyFont="1" applyBorder="1" applyAlignment="1" applyProtection="1">
      <alignment horizontal="center" vertical="center" wrapText="1"/>
      <protection locked="0"/>
    </xf>
    <xf numFmtId="182" fontId="88" fillId="0" borderId="17" xfId="48" applyNumberFormat="1" applyFont="1" applyBorder="1" applyAlignment="1" applyProtection="1">
      <alignment horizontal="right" vertical="center" wrapText="1"/>
      <protection locked="0"/>
    </xf>
    <xf numFmtId="182" fontId="88" fillId="0" borderId="0" xfId="48" applyNumberFormat="1" applyFont="1" applyBorder="1" applyAlignment="1" applyProtection="1">
      <alignment horizontal="right" vertical="center" wrapText="1"/>
      <protection locked="0"/>
    </xf>
    <xf numFmtId="0" fontId="8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84" fontId="89" fillId="0" borderId="13" xfId="0" applyNumberFormat="1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2" fontId="89" fillId="0" borderId="12" xfId="0" applyNumberFormat="1" applyFont="1" applyBorder="1" applyAlignment="1">
      <alignment horizontal="center" vertical="center"/>
    </xf>
    <xf numFmtId="2" fontId="89" fillId="0" borderId="13" xfId="0" applyNumberFormat="1" applyFont="1" applyBorder="1" applyAlignment="1">
      <alignment horizontal="center" vertical="center"/>
    </xf>
    <xf numFmtId="178" fontId="90" fillId="0" borderId="24" xfId="0" applyNumberFormat="1" applyFont="1" applyBorder="1" applyAlignment="1">
      <alignment horizontal="center" vertical="center"/>
    </xf>
    <xf numFmtId="178" fontId="90" fillId="34" borderId="12" xfId="0" applyNumberFormat="1" applyFont="1" applyFill="1" applyBorder="1" applyAlignment="1">
      <alignment horizontal="center" vertical="center"/>
    </xf>
    <xf numFmtId="178" fontId="90" fillId="0" borderId="12" xfId="0" applyNumberFormat="1" applyFont="1" applyBorder="1" applyAlignment="1">
      <alignment horizontal="center" vertical="center"/>
    </xf>
    <xf numFmtId="178" fontId="90" fillId="0" borderId="32" xfId="0" applyNumberFormat="1" applyFont="1" applyBorder="1" applyAlignment="1">
      <alignment horizontal="center" vertical="center"/>
    </xf>
    <xf numFmtId="178" fontId="90" fillId="0" borderId="33" xfId="0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0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/>
    </xf>
    <xf numFmtId="0" fontId="93" fillId="0" borderId="34" xfId="0" applyFont="1" applyBorder="1" applyAlignment="1">
      <alignment horizontal="center" vertical="center"/>
    </xf>
    <xf numFmtId="179" fontId="90" fillId="0" borderId="24" xfId="0" applyNumberFormat="1" applyFont="1" applyBorder="1" applyAlignment="1">
      <alignment horizontal="right" vertical="center"/>
    </xf>
    <xf numFmtId="184" fontId="90" fillId="0" borderId="33" xfId="0" applyNumberFormat="1" applyFont="1" applyBorder="1" applyAlignment="1">
      <alignment horizontal="center" vertical="center"/>
    </xf>
    <xf numFmtId="179" fontId="90" fillId="0" borderId="24" xfId="0" applyNumberFormat="1" applyFont="1" applyBorder="1" applyAlignment="1">
      <alignment horizontal="center" vertical="center"/>
    </xf>
    <xf numFmtId="0" fontId="93" fillId="0" borderId="35" xfId="0" applyFont="1" applyBorder="1" applyAlignment="1">
      <alignment vertical="center"/>
    </xf>
    <xf numFmtId="182" fontId="90" fillId="0" borderId="36" xfId="0" applyNumberFormat="1" applyFont="1" applyBorder="1" applyAlignment="1">
      <alignment horizontal="center" vertical="center"/>
    </xf>
    <xf numFmtId="1" fontId="90" fillId="0" borderId="37" xfId="0" applyNumberFormat="1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/>
    </xf>
    <xf numFmtId="0" fontId="93" fillId="0" borderId="18" xfId="0" applyFont="1" applyBorder="1" applyAlignment="1">
      <alignment vertical="center"/>
    </xf>
    <xf numFmtId="182" fontId="90" fillId="0" borderId="12" xfId="0" applyNumberFormat="1" applyFont="1" applyBorder="1" applyAlignment="1">
      <alignment horizontal="center" vertical="center"/>
    </xf>
    <xf numFmtId="1" fontId="90" fillId="0" borderId="13" xfId="0" applyNumberFormat="1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182" fontId="90" fillId="0" borderId="23" xfId="0" applyNumberFormat="1" applyFont="1" applyBorder="1" applyAlignment="1">
      <alignment horizontal="center" vertical="center"/>
    </xf>
    <xf numFmtId="182" fontId="90" fillId="0" borderId="22" xfId="0" applyNumberFormat="1" applyFont="1" applyBorder="1" applyAlignment="1">
      <alignment horizontal="center" vertical="center"/>
    </xf>
    <xf numFmtId="0" fontId="90" fillId="0" borderId="12" xfId="0" applyFont="1" applyBorder="1" applyAlignment="1">
      <alignment horizontal="center"/>
    </xf>
    <xf numFmtId="178" fontId="90" fillId="0" borderId="16" xfId="0" applyNumberFormat="1" applyFont="1" applyBorder="1" applyAlignment="1">
      <alignment horizontal="center" vertical="center"/>
    </xf>
    <xf numFmtId="0" fontId="93" fillId="0" borderId="14" xfId="0" applyFont="1" applyBorder="1" applyAlignment="1">
      <alignment vertical="center"/>
    </xf>
    <xf numFmtId="182" fontId="90" fillId="0" borderId="24" xfId="0" applyNumberFormat="1" applyFont="1" applyBorder="1" applyAlignment="1">
      <alignment horizontal="center" vertical="center"/>
    </xf>
    <xf numFmtId="1" fontId="90" fillId="0" borderId="19" xfId="0" applyNumberFormat="1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182" fontId="90" fillId="0" borderId="17" xfId="0" applyNumberFormat="1" applyFont="1" applyBorder="1" applyAlignment="1">
      <alignment horizontal="center" vertical="center"/>
    </xf>
    <xf numFmtId="182" fontId="90" fillId="0" borderId="20" xfId="0" applyNumberFormat="1" applyFont="1" applyBorder="1" applyAlignment="1">
      <alignment horizontal="center" vertical="center"/>
    </xf>
    <xf numFmtId="179" fontId="90" fillId="0" borderId="12" xfId="0" applyNumberFormat="1" applyFont="1" applyBorder="1" applyAlignment="1">
      <alignment horizontal="right" vertical="center"/>
    </xf>
    <xf numFmtId="0" fontId="90" fillId="0" borderId="24" xfId="0" applyFont="1" applyBorder="1" applyAlignment="1">
      <alignment horizontal="center" vertical="center"/>
    </xf>
    <xf numFmtId="179" fontId="90" fillId="0" borderId="12" xfId="0" applyNumberFormat="1" applyFont="1" applyBorder="1" applyAlignment="1">
      <alignment horizontal="center" vertical="center"/>
    </xf>
    <xf numFmtId="182" fontId="90" fillId="0" borderId="19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vertical="center"/>
    </xf>
    <xf numFmtId="179" fontId="90" fillId="0" borderId="23" xfId="0" applyNumberFormat="1" applyFont="1" applyBorder="1" applyAlignment="1">
      <alignment horizontal="right" vertical="center"/>
    </xf>
    <xf numFmtId="178" fontId="90" fillId="0" borderId="23" xfId="0" applyNumberFormat="1" applyFont="1" applyBorder="1" applyAlignment="1">
      <alignment horizontal="center" vertical="center"/>
    </xf>
    <xf numFmtId="1" fontId="90" fillId="0" borderId="22" xfId="0" applyNumberFormat="1" applyFont="1" applyBorder="1" applyAlignment="1">
      <alignment horizontal="center" vertical="center"/>
    </xf>
    <xf numFmtId="179" fontId="90" fillId="0" borderId="23" xfId="0" applyNumberFormat="1" applyFont="1" applyBorder="1" applyAlignment="1">
      <alignment horizontal="center" vertical="center"/>
    </xf>
    <xf numFmtId="0" fontId="93" fillId="0" borderId="12" xfId="0" applyFont="1" applyBorder="1" applyAlignment="1">
      <alignment vertical="center"/>
    </xf>
    <xf numFmtId="1" fontId="90" fillId="0" borderId="12" xfId="0" applyNumberFormat="1" applyFont="1" applyBorder="1" applyAlignment="1">
      <alignment horizontal="center" vertical="center"/>
    </xf>
    <xf numFmtId="0" fontId="90" fillId="0" borderId="12" xfId="0" applyFont="1" applyBorder="1" applyAlignment="1">
      <alignment vertical="center"/>
    </xf>
    <xf numFmtId="0" fontId="90" fillId="0" borderId="0" xfId="0" applyFont="1" applyAlignment="1">
      <alignment horizontal="center"/>
    </xf>
    <xf numFmtId="178" fontId="90" fillId="0" borderId="0" xfId="0" applyNumberFormat="1" applyFont="1" applyBorder="1" applyAlignment="1">
      <alignment horizontal="center" vertical="center"/>
    </xf>
    <xf numFmtId="178" fontId="90" fillId="0" borderId="0" xfId="0" applyNumberFormat="1" applyFont="1" applyAlignment="1">
      <alignment/>
    </xf>
    <xf numFmtId="179" fontId="90" fillId="0" borderId="0" xfId="0" applyNumberFormat="1" applyFont="1" applyAlignment="1">
      <alignment/>
    </xf>
    <xf numFmtId="178" fontId="90" fillId="0" borderId="0" xfId="0" applyNumberFormat="1" applyFont="1" applyBorder="1" applyAlignment="1">
      <alignment/>
    </xf>
    <xf numFmtId="0" fontId="94" fillId="0" borderId="0" xfId="0" applyFont="1" applyBorder="1" applyAlignment="1">
      <alignment wrapText="1"/>
    </xf>
    <xf numFmtId="0" fontId="94" fillId="0" borderId="0" xfId="0" applyFont="1" applyAlignment="1">
      <alignment wrapText="1"/>
    </xf>
    <xf numFmtId="0" fontId="94" fillId="0" borderId="12" xfId="0" applyFont="1" applyBorder="1" applyAlignment="1">
      <alignment horizontal="center" vertical="center" wrapText="1"/>
    </xf>
    <xf numFmtId="178" fontId="95" fillId="0" borderId="12" xfId="0" applyNumberFormat="1" applyFont="1" applyFill="1" applyBorder="1" applyAlignment="1">
      <alignment horizontal="center" vertical="center" wrapText="1"/>
    </xf>
    <xf numFmtId="178" fontId="95" fillId="0" borderId="23" xfId="0" applyNumberFormat="1" applyFont="1" applyFill="1" applyBorder="1" applyAlignment="1">
      <alignment horizontal="center" vertical="center" wrapText="1"/>
    </xf>
    <xf numFmtId="179" fontId="95" fillId="0" borderId="12" xfId="0" applyNumberFormat="1" applyFont="1" applyBorder="1" applyAlignment="1">
      <alignment horizontal="center" vertical="center" wrapText="1"/>
    </xf>
    <xf numFmtId="178" fontId="95" fillId="0" borderId="13" xfId="0" applyNumberFormat="1" applyFont="1" applyFill="1" applyBorder="1" applyAlignment="1">
      <alignment horizontal="center" vertical="center" wrapText="1"/>
    </xf>
    <xf numFmtId="0" fontId="96" fillId="0" borderId="12" xfId="55" applyFont="1" applyFill="1" applyBorder="1" applyAlignment="1">
      <alignment horizontal="center" vertical="center" wrapText="1"/>
      <protection/>
    </xf>
    <xf numFmtId="0" fontId="96" fillId="0" borderId="13" xfId="16" applyNumberFormat="1" applyFont="1" applyFill="1" applyBorder="1" applyAlignment="1">
      <alignment horizontal="center" vertical="center" wrapText="1"/>
      <protection/>
    </xf>
    <xf numFmtId="0" fontId="96" fillId="0" borderId="12" xfId="16" applyNumberFormat="1" applyFont="1" applyFill="1" applyBorder="1" applyAlignment="1">
      <alignment horizontal="center" vertical="center" wrapText="1"/>
      <protection/>
    </xf>
    <xf numFmtId="0" fontId="95" fillId="0" borderId="12" xfId="0" applyFont="1" applyBorder="1" applyAlignment="1">
      <alignment horizontal="center" vertical="center" wrapText="1"/>
    </xf>
    <xf numFmtId="178" fontId="97" fillId="0" borderId="12" xfId="0" applyNumberFormat="1" applyFont="1" applyBorder="1" applyAlignment="1">
      <alignment horizontal="center" vertical="center" wrapText="1"/>
    </xf>
    <xf numFmtId="179" fontId="97" fillId="0" borderId="12" xfId="0" applyNumberFormat="1" applyFont="1" applyBorder="1" applyAlignment="1">
      <alignment horizontal="center" vertical="center" wrapText="1"/>
    </xf>
    <xf numFmtId="178" fontId="97" fillId="0" borderId="13" xfId="0" applyNumberFormat="1" applyFont="1" applyBorder="1" applyAlignment="1">
      <alignment horizontal="center" vertical="center" wrapText="1"/>
    </xf>
    <xf numFmtId="185" fontId="92" fillId="0" borderId="12" xfId="0" applyNumberFormat="1" applyFont="1" applyBorder="1" applyAlignment="1">
      <alignment horizontal="center" vertical="center"/>
    </xf>
    <xf numFmtId="180" fontId="92" fillId="0" borderId="12" xfId="0" applyNumberFormat="1" applyFont="1" applyBorder="1" applyAlignment="1">
      <alignment horizontal="center" vertical="center"/>
    </xf>
    <xf numFmtId="179" fontId="98" fillId="0" borderId="12" xfId="0" applyNumberFormat="1" applyFont="1" applyBorder="1" applyAlignment="1">
      <alignment horizontal="center" vertical="center" wrapText="1"/>
    </xf>
    <xf numFmtId="182" fontId="98" fillId="0" borderId="12" xfId="0" applyNumberFormat="1" applyFont="1" applyBorder="1" applyAlignment="1">
      <alignment horizontal="center" vertical="center" wrapText="1"/>
    </xf>
    <xf numFmtId="178" fontId="98" fillId="0" borderId="12" xfId="0" applyNumberFormat="1" applyFont="1" applyBorder="1" applyAlignment="1">
      <alignment horizontal="center" vertical="center" wrapText="1"/>
    </xf>
    <xf numFmtId="179" fontId="98" fillId="0" borderId="13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wrapText="1"/>
    </xf>
    <xf numFmtId="0" fontId="100" fillId="0" borderId="12" xfId="0" applyFont="1" applyBorder="1" applyAlignment="1">
      <alignment horizontal="center" vertical="center" wrapText="1"/>
    </xf>
    <xf numFmtId="182" fontId="101" fillId="0" borderId="12" xfId="54" applyNumberFormat="1" applyFont="1" applyFill="1" applyBorder="1" applyAlignment="1">
      <alignment horizontal="center" vertical="center"/>
      <protection/>
    </xf>
    <xf numFmtId="182" fontId="102" fillId="0" borderId="12" xfId="54" applyNumberFormat="1" applyFont="1" applyFill="1" applyBorder="1" applyAlignment="1">
      <alignment horizontal="center" vertical="center"/>
      <protection/>
    </xf>
    <xf numFmtId="182" fontId="101" fillId="0" borderId="13" xfId="54" applyNumberFormat="1" applyFont="1" applyFill="1" applyBorder="1" applyAlignment="1">
      <alignment horizontal="center" vertical="center"/>
      <protection/>
    </xf>
    <xf numFmtId="0" fontId="103" fillId="0" borderId="13" xfId="0" applyFont="1" applyBorder="1" applyAlignment="1">
      <alignment horizontal="center" vertical="center" wrapText="1"/>
    </xf>
    <xf numFmtId="178" fontId="101" fillId="0" borderId="13" xfId="54" applyNumberFormat="1" applyFont="1" applyFill="1" applyBorder="1" applyAlignment="1">
      <alignment horizontal="center" vertical="center"/>
      <protection/>
    </xf>
    <xf numFmtId="0" fontId="90" fillId="0" borderId="0" xfId="0" applyFont="1" applyBorder="1" applyAlignment="1">
      <alignment horizontal="left" wrapText="1"/>
    </xf>
    <xf numFmtId="0" fontId="96" fillId="0" borderId="12" xfId="1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/>
    </xf>
    <xf numFmtId="0" fontId="90" fillId="0" borderId="0" xfId="50" applyFont="1">
      <alignment/>
      <protection/>
    </xf>
    <xf numFmtId="0" fontId="104" fillId="0" borderId="0" xfId="50" applyFont="1" applyBorder="1" applyAlignment="1">
      <alignment horizontal="center" vertical="center"/>
      <protection/>
    </xf>
    <xf numFmtId="178" fontId="104" fillId="0" borderId="0" xfId="50" applyNumberFormat="1" applyFont="1" applyBorder="1" applyAlignment="1">
      <alignment horizontal="center" vertical="center"/>
      <protection/>
    </xf>
    <xf numFmtId="0" fontId="105" fillId="0" borderId="11" xfId="50" applyFont="1" applyBorder="1" applyAlignment="1">
      <alignment horizontal="center" vertical="center"/>
      <protection/>
    </xf>
    <xf numFmtId="0" fontId="105" fillId="0" borderId="12" xfId="50" applyFont="1" applyBorder="1" applyAlignment="1">
      <alignment horizontal="center" vertical="center"/>
      <protection/>
    </xf>
    <xf numFmtId="184" fontId="105" fillId="0" borderId="12" xfId="50" applyNumberFormat="1" applyFont="1" applyBorder="1" applyAlignment="1">
      <alignment horizontal="center" vertical="center" wrapText="1"/>
      <protection/>
    </xf>
    <xf numFmtId="178" fontId="105" fillId="0" borderId="13" xfId="50" applyNumberFormat="1" applyFont="1" applyBorder="1" applyAlignment="1">
      <alignment horizontal="center" vertical="center" wrapText="1"/>
      <protection/>
    </xf>
    <xf numFmtId="0" fontId="106" fillId="0" borderId="0" xfId="50" applyFont="1">
      <alignment/>
      <protection/>
    </xf>
    <xf numFmtId="0" fontId="92" fillId="0" borderId="11" xfId="50" applyFont="1" applyBorder="1" applyAlignment="1">
      <alignment horizontal="left" vertical="center"/>
      <protection/>
    </xf>
    <xf numFmtId="0" fontId="92" fillId="0" borderId="12" xfId="50" applyFont="1" applyBorder="1" applyAlignment="1">
      <alignment horizontal="center" vertical="center"/>
      <protection/>
    </xf>
    <xf numFmtId="2" fontId="107" fillId="0" borderId="12" xfId="50" applyNumberFormat="1" applyFont="1" applyBorder="1" applyAlignment="1">
      <alignment horizontal="center" vertical="center"/>
      <protection/>
    </xf>
    <xf numFmtId="178" fontId="107" fillId="0" borderId="13" xfId="50" applyNumberFormat="1" applyFont="1" applyBorder="1" applyAlignment="1">
      <alignment horizontal="center" vertical="center"/>
      <protection/>
    </xf>
    <xf numFmtId="0" fontId="107" fillId="0" borderId="0" xfId="50" applyFont="1" applyAlignment="1">
      <alignment horizontal="center"/>
      <protection/>
    </xf>
    <xf numFmtId="0" fontId="92" fillId="0" borderId="11" xfId="50" applyFont="1" applyBorder="1" applyAlignment="1">
      <alignment vertical="center"/>
      <protection/>
    </xf>
    <xf numFmtId="0" fontId="92" fillId="0" borderId="11" xfId="50" applyFont="1" applyBorder="1" applyAlignment="1">
      <alignment vertical="center" wrapText="1"/>
      <protection/>
    </xf>
    <xf numFmtId="0" fontId="92" fillId="0" borderId="11" xfId="50" applyFont="1" applyFill="1" applyBorder="1" applyAlignment="1">
      <alignment vertical="center"/>
      <protection/>
    </xf>
    <xf numFmtId="178" fontId="107" fillId="0" borderId="13" xfId="54" applyNumberFormat="1" applyFont="1" applyFill="1" applyBorder="1" applyAlignment="1">
      <alignment horizontal="center" vertical="center" shrinkToFit="1"/>
      <protection/>
    </xf>
    <xf numFmtId="0" fontId="92" fillId="0" borderId="11" xfId="50" applyFont="1" applyFill="1" applyBorder="1" applyAlignment="1">
      <alignment vertical="center" wrapText="1"/>
      <protection/>
    </xf>
    <xf numFmtId="184" fontId="107" fillId="0" borderId="13" xfId="50" applyNumberFormat="1" applyFont="1" applyBorder="1" applyAlignment="1">
      <alignment horizontal="center" vertical="center"/>
      <protection/>
    </xf>
    <xf numFmtId="2" fontId="107" fillId="0" borderId="24" xfId="50" applyNumberFormat="1" applyFont="1" applyBorder="1" applyAlignment="1">
      <alignment horizontal="center" vertical="center"/>
      <protection/>
    </xf>
    <xf numFmtId="178" fontId="107" fillId="0" borderId="19" xfId="50" applyNumberFormat="1" applyFont="1" applyBorder="1" applyAlignment="1">
      <alignment horizontal="center" vertical="center"/>
      <protection/>
    </xf>
    <xf numFmtId="1" fontId="107" fillId="0" borderId="24" xfId="50" applyNumberFormat="1" applyFont="1" applyBorder="1" applyAlignment="1">
      <alignment horizontal="center" vertical="center"/>
      <protection/>
    </xf>
    <xf numFmtId="1" fontId="107" fillId="0" borderId="12" xfId="50" applyNumberFormat="1" applyFont="1" applyBorder="1" applyAlignment="1">
      <alignment horizontal="center" vertical="center"/>
      <protection/>
    </xf>
    <xf numFmtId="0" fontId="90" fillId="0" borderId="0" xfId="50" applyFont="1" applyAlignment="1">
      <alignment horizontal="center"/>
      <protection/>
    </xf>
    <xf numFmtId="178" fontId="90" fillId="0" borderId="0" xfId="50" applyNumberFormat="1" applyFont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108" fillId="0" borderId="0" xfId="50" applyFont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3" fillId="0" borderId="0" xfId="48" applyFont="1" applyBorder="1" applyAlignment="1" applyProtection="1">
      <alignment/>
      <protection locked="0"/>
    </xf>
    <xf numFmtId="0" fontId="85" fillId="0" borderId="1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left" vertical="center" wrapText="1"/>
    </xf>
    <xf numFmtId="0" fontId="85" fillId="33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0" fillId="0" borderId="38" xfId="0" applyFont="1" applyBorder="1" applyAlignment="1">
      <alignment horizontal="center"/>
    </xf>
    <xf numFmtId="0" fontId="90" fillId="0" borderId="21" xfId="0" applyFont="1" applyBorder="1" applyAlignment="1">
      <alignment horizontal="center"/>
    </xf>
    <xf numFmtId="0" fontId="90" fillId="0" borderId="37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90" fillId="0" borderId="39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179" fontId="96" fillId="0" borderId="12" xfId="55" applyNumberFormat="1" applyFont="1" applyFill="1" applyBorder="1" applyAlignment="1">
      <alignment horizontal="center" vertical="center" wrapText="1"/>
      <protection/>
    </xf>
    <xf numFmtId="0" fontId="95" fillId="0" borderId="12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178" fontId="109" fillId="0" borderId="18" xfId="0" applyNumberFormat="1" applyFont="1" applyBorder="1" applyAlignment="1">
      <alignment horizontal="center" vertical="center" wrapText="1"/>
    </xf>
    <xf numFmtId="178" fontId="109" fillId="0" borderId="11" xfId="0" applyNumberFormat="1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left" wrapText="1"/>
    </xf>
    <xf numFmtId="0" fontId="95" fillId="0" borderId="11" xfId="0" applyFont="1" applyBorder="1" applyAlignment="1">
      <alignment horizontal="center" vertical="center" wrapText="1"/>
    </xf>
    <xf numFmtId="178" fontId="95" fillId="0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48" applyFont="1" applyBorder="1" applyAlignment="1" applyProtection="1">
      <alignment horizontal="center" vertical="center"/>
      <protection locked="0"/>
    </xf>
    <xf numFmtId="0" fontId="63" fillId="0" borderId="0" xfId="48" applyFont="1" applyBorder="1" applyAlignment="1" applyProtection="1">
      <alignment horizontal="center" vertical="center"/>
      <protection locked="0"/>
    </xf>
    <xf numFmtId="182" fontId="86" fillId="0" borderId="16" xfId="48" applyNumberFormat="1" applyFont="1" applyBorder="1" applyAlignment="1" applyProtection="1">
      <alignment horizontal="left" vertical="center" wrapText="1"/>
      <protection locked="0"/>
    </xf>
    <xf numFmtId="0" fontId="83" fillId="33" borderId="15" xfId="0" applyFont="1" applyFill="1" applyBorder="1" applyAlignment="1">
      <alignment horizontal="left" vertical="center"/>
    </xf>
    <xf numFmtId="0" fontId="83" fillId="33" borderId="21" xfId="0" applyFont="1" applyFill="1" applyBorder="1" applyAlignment="1">
      <alignment horizontal="left" vertical="center"/>
    </xf>
    <xf numFmtId="0" fontId="83" fillId="0" borderId="0" xfId="0" applyFont="1" applyAlignment="1">
      <alignment/>
    </xf>
    <xf numFmtId="0" fontId="85" fillId="0" borderId="0" xfId="0" applyFont="1" applyFill="1" applyBorder="1" applyAlignment="1">
      <alignment horizontal="right" vertical="center"/>
    </xf>
    <xf numFmtId="0" fontId="86" fillId="33" borderId="11" xfId="0" applyFont="1" applyFill="1" applyBorder="1" applyAlignment="1">
      <alignment horizontal="center" vertical="center"/>
    </xf>
    <xf numFmtId="180" fontId="86" fillId="33" borderId="13" xfId="0" applyNumberFormat="1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vertical="center"/>
    </xf>
    <xf numFmtId="0" fontId="83" fillId="33" borderId="15" xfId="0" applyFont="1" applyFill="1" applyBorder="1" applyAlignment="1">
      <alignment vertical="center"/>
    </xf>
    <xf numFmtId="0" fontId="83" fillId="0" borderId="15" xfId="0" applyFont="1" applyFill="1" applyBorder="1" applyAlignment="1">
      <alignment vertical="center"/>
    </xf>
    <xf numFmtId="0" fontId="86" fillId="33" borderId="21" xfId="0" applyFont="1" applyFill="1" applyBorder="1" applyAlignment="1">
      <alignment vertical="center"/>
    </xf>
    <xf numFmtId="185" fontId="86" fillId="33" borderId="12" xfId="0" applyNumberFormat="1" applyFont="1" applyFill="1" applyBorder="1" applyAlignment="1">
      <alignment horizontal="center" vertical="center"/>
    </xf>
    <xf numFmtId="185" fontId="86" fillId="33" borderId="11" xfId="0" applyNumberFormat="1" applyFont="1" applyFill="1" applyBorder="1" applyAlignment="1">
      <alignment horizontal="center" vertical="center"/>
    </xf>
    <xf numFmtId="180" fontId="86" fillId="33" borderId="13" xfId="0" applyNumberFormat="1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31614;2020&#24180;&#31038;&#38646;&#24635;&#37327;&#21450;&#22686;&#36895;&#34920;(7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31614;2020&#24180;&#20135;&#19994;&#25237;&#36164;&#24635;&#37327;&#21450;&#22686;&#36895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2235;&#23395;&#24230;&#23731;&#38451;&#24066;&#21508;&#21439;&#24066;&#21306;GDP&#21450;&#19977;&#27425;&#20135;&#19994;&#23436;&#25104;&#24773;&#20917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GD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0&#24180;12&#26376;31&#26085;&#20840;&#24066;&#24066;&#22330;&#20027;&#20307;&#21457;&#23637;&#24773;&#20917;&#19968;&#35272;&#3492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3335396</v>
          </cell>
          <cell r="C3">
            <v>-1.5049206256396985</v>
          </cell>
          <cell r="D3">
            <v>1527325</v>
          </cell>
          <cell r="E3">
            <v>1.6977987477918504</v>
          </cell>
        </row>
        <row r="7">
          <cell r="B7">
            <v>21760</v>
          </cell>
          <cell r="C7">
            <v>-4.5990617738611945</v>
          </cell>
          <cell r="D7">
            <v>13110</v>
          </cell>
          <cell r="E7">
            <v>1.0015408320493009</v>
          </cell>
        </row>
        <row r="8">
          <cell r="B8">
            <v>462344</v>
          </cell>
          <cell r="C8">
            <v>1.860321656752589</v>
          </cell>
          <cell r="D8">
            <v>107347</v>
          </cell>
          <cell r="E8">
            <v>-22.5065692587566</v>
          </cell>
        </row>
        <row r="9">
          <cell r="B9">
            <v>60603</v>
          </cell>
          <cell r="C9">
            <v>-11.501336176053982</v>
          </cell>
          <cell r="D9">
            <v>24188</v>
          </cell>
          <cell r="E9">
            <v>-12.609292578943567</v>
          </cell>
        </row>
        <row r="10">
          <cell r="B10">
            <v>116414</v>
          </cell>
          <cell r="C10">
            <v>15.387055208643076</v>
          </cell>
          <cell r="D10">
            <v>61193</v>
          </cell>
          <cell r="E10">
            <v>11.185202681832223</v>
          </cell>
        </row>
        <row r="11">
          <cell r="B11">
            <v>252053</v>
          </cell>
          <cell r="C11">
            <v>-10.724924114432241</v>
          </cell>
          <cell r="D11">
            <v>95761</v>
          </cell>
          <cell r="E11">
            <v>-6.696611259426703</v>
          </cell>
        </row>
        <row r="12">
          <cell r="B12">
            <v>94379</v>
          </cell>
          <cell r="C12">
            <v>-10.896800445615128</v>
          </cell>
          <cell r="D12">
            <v>38258</v>
          </cell>
          <cell r="E12">
            <v>5.30401034928849</v>
          </cell>
        </row>
        <row r="13">
          <cell r="B13">
            <v>46944</v>
          </cell>
          <cell r="C13">
            <v>-9.679653679653683</v>
          </cell>
          <cell r="D13">
            <v>31055</v>
          </cell>
          <cell r="E13">
            <v>1.0411582885960513</v>
          </cell>
        </row>
        <row r="15">
          <cell r="B15">
            <v>188483</v>
          </cell>
          <cell r="C15">
            <v>-1.2143605870020906</v>
          </cell>
          <cell r="D15">
            <v>110846</v>
          </cell>
          <cell r="E15">
            <v>2.691285053872022</v>
          </cell>
        </row>
        <row r="16">
          <cell r="B16">
            <v>200491</v>
          </cell>
          <cell r="C16">
            <v>18.472493056786618</v>
          </cell>
          <cell r="D16">
            <v>123643</v>
          </cell>
          <cell r="E16">
            <v>25.565406371548406</v>
          </cell>
        </row>
        <row r="17">
          <cell r="B17">
            <v>302680</v>
          </cell>
          <cell r="C17">
            <v>73.70145707677918</v>
          </cell>
          <cell r="D17">
            <v>245419</v>
          </cell>
          <cell r="E17">
            <v>111.63378289814082</v>
          </cell>
        </row>
        <row r="18">
          <cell r="B18">
            <v>127638</v>
          </cell>
          <cell r="C18">
            <v>8.220072407858027</v>
          </cell>
          <cell r="D18">
            <v>75498</v>
          </cell>
          <cell r="E18">
            <v>18.190926453552095</v>
          </cell>
        </row>
        <row r="19">
          <cell r="B19">
            <v>94183</v>
          </cell>
          <cell r="C19">
            <v>-12.02372612208677</v>
          </cell>
          <cell r="D19">
            <v>58035</v>
          </cell>
          <cell r="E19">
            <v>-6.808510638297875</v>
          </cell>
        </row>
        <row r="20">
          <cell r="B20">
            <v>126480</v>
          </cell>
          <cell r="C20">
            <v>3.5100784836853904</v>
          </cell>
          <cell r="D20">
            <v>71338</v>
          </cell>
          <cell r="E20">
            <v>0.5851416324746452</v>
          </cell>
        </row>
      </sheetData>
      <sheetData sheetId="2">
        <row r="6">
          <cell r="B6">
            <v>436944</v>
          </cell>
          <cell r="C6">
            <v>3335396</v>
          </cell>
          <cell r="E6">
            <v>-1.5049206256396992</v>
          </cell>
        </row>
        <row r="7">
          <cell r="B7">
            <v>334161</v>
          </cell>
          <cell r="C7">
            <v>2748915</v>
          </cell>
          <cell r="E7">
            <v>-2.8695188836115424</v>
          </cell>
        </row>
        <row r="8">
          <cell r="B8">
            <v>102783</v>
          </cell>
          <cell r="C8">
            <v>586481</v>
          </cell>
          <cell r="E8">
            <v>5.438198449567806</v>
          </cell>
        </row>
        <row r="9">
          <cell r="B9">
            <v>265077</v>
          </cell>
          <cell r="C9">
            <v>1527325</v>
          </cell>
          <cell r="E9">
            <v>1.6977987477918561</v>
          </cell>
        </row>
        <row r="10">
          <cell r="B10">
            <v>163052</v>
          </cell>
          <cell r="C10">
            <v>955518</v>
          </cell>
          <cell r="E10">
            <v>-0.6135735066053544</v>
          </cell>
        </row>
        <row r="11">
          <cell r="B11">
            <v>143393</v>
          </cell>
          <cell r="C11">
            <v>1627626</v>
          </cell>
          <cell r="E11">
            <v>-3.944775619972982</v>
          </cell>
        </row>
        <row r="12">
          <cell r="B12">
            <v>934613</v>
          </cell>
          <cell r="C12">
            <v>5391740</v>
          </cell>
          <cell r="E12">
            <v>1.2659416562099657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10">
        <row r="5">
          <cell r="C5">
            <v>1574.01</v>
          </cell>
          <cell r="D5">
            <v>-2.3</v>
          </cell>
        </row>
        <row r="6">
          <cell r="C6">
            <v>506.14</v>
          </cell>
        </row>
        <row r="7">
          <cell r="C7">
            <v>38.48</v>
          </cell>
          <cell r="D7">
            <v>-2.1</v>
          </cell>
        </row>
        <row r="8">
          <cell r="C8">
            <v>54.88</v>
          </cell>
          <cell r="D8">
            <v>-2.1</v>
          </cell>
        </row>
        <row r="9">
          <cell r="C9">
            <v>142.13</v>
          </cell>
          <cell r="D9">
            <v>-2.3</v>
          </cell>
        </row>
        <row r="10">
          <cell r="C10">
            <v>41.27</v>
          </cell>
          <cell r="D10">
            <v>-2.2</v>
          </cell>
        </row>
        <row r="11">
          <cell r="C11">
            <v>18.2</v>
          </cell>
          <cell r="D11">
            <v>-2.5</v>
          </cell>
        </row>
        <row r="12">
          <cell r="C12">
            <v>28.91</v>
          </cell>
          <cell r="D12">
            <v>-2.6</v>
          </cell>
        </row>
        <row r="13">
          <cell r="C13">
            <v>133.65</v>
          </cell>
          <cell r="D13">
            <v>-2.3</v>
          </cell>
        </row>
        <row r="14">
          <cell r="C14">
            <v>127.66</v>
          </cell>
          <cell r="D14">
            <v>-2.3</v>
          </cell>
        </row>
        <row r="15">
          <cell r="C15">
            <v>125.31</v>
          </cell>
          <cell r="D15">
            <v>-2.5</v>
          </cell>
        </row>
        <row r="16">
          <cell r="C16">
            <v>142.4</v>
          </cell>
          <cell r="D16">
            <v>-2.2</v>
          </cell>
        </row>
        <row r="17">
          <cell r="C17">
            <v>122.31</v>
          </cell>
          <cell r="D17">
            <v>-2.2</v>
          </cell>
        </row>
        <row r="18">
          <cell r="C18">
            <v>92.68</v>
          </cell>
          <cell r="D18">
            <v>-2.2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-12月"/>
    </sheetNames>
    <sheetDataSet>
      <sheetData sheetId="0">
        <row r="5">
          <cell r="D5">
            <v>10.8</v>
          </cell>
        </row>
        <row r="6">
          <cell r="D6">
            <v>15.8</v>
          </cell>
        </row>
        <row r="7">
          <cell r="D7">
            <v>16.2</v>
          </cell>
        </row>
        <row r="8">
          <cell r="D8">
            <v>10.8</v>
          </cell>
        </row>
        <row r="9">
          <cell r="D9">
            <v>8.6</v>
          </cell>
        </row>
        <row r="10">
          <cell r="D10">
            <v>8.7</v>
          </cell>
        </row>
        <row r="11">
          <cell r="D11">
            <v>15.9</v>
          </cell>
        </row>
        <row r="12">
          <cell r="D12">
            <v>17.8</v>
          </cell>
        </row>
        <row r="13">
          <cell r="D13">
            <v>11.8</v>
          </cell>
        </row>
        <row r="14">
          <cell r="D14">
            <v>12.6</v>
          </cell>
        </row>
        <row r="15">
          <cell r="D15">
            <v>13.4</v>
          </cell>
        </row>
        <row r="16">
          <cell r="D16">
            <v>14</v>
          </cell>
        </row>
        <row r="17">
          <cell r="D17">
            <v>13.9</v>
          </cell>
        </row>
        <row r="18">
          <cell r="D18">
            <v>8.3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公布数据"/>
      <sheetName val="平衡计算"/>
      <sheetName val="试算数据"/>
    </sheetNames>
    <sheetDataSet>
      <sheetData sheetId="0">
        <row r="5">
          <cell r="D5">
            <v>4001.5479</v>
          </cell>
          <cell r="E5">
            <v>4.2</v>
          </cell>
          <cell r="G5">
            <v>459.9082</v>
          </cell>
          <cell r="H5">
            <v>3.8</v>
          </cell>
          <cell r="J5">
            <v>1622.2452927582328</v>
          </cell>
          <cell r="K5">
            <v>5</v>
          </cell>
          <cell r="M5">
            <v>1919.3944072417669</v>
          </cell>
          <cell r="N5">
            <v>3.7</v>
          </cell>
        </row>
        <row r="6">
          <cell r="D6">
            <v>700.3135391956916</v>
          </cell>
          <cell r="E6">
            <v>4.6</v>
          </cell>
          <cell r="G6">
            <v>6.727371654767593</v>
          </cell>
          <cell r="H6">
            <v>-6.8</v>
          </cell>
          <cell r="J6">
            <v>175.15042873052838</v>
          </cell>
          <cell r="K6">
            <v>3.8</v>
          </cell>
          <cell r="M6">
            <v>518.4357388103956</v>
          </cell>
          <cell r="N6">
            <v>5.1000000000000005</v>
          </cell>
        </row>
        <row r="7">
          <cell r="D7">
            <v>327.6398681537261</v>
          </cell>
          <cell r="E7">
            <v>2.2</v>
          </cell>
          <cell r="G7">
            <v>12.065754809184034</v>
          </cell>
          <cell r="H7">
            <v>3.8</v>
          </cell>
          <cell r="J7">
            <v>210.05718614724657</v>
          </cell>
          <cell r="K7">
            <v>1.8</v>
          </cell>
          <cell r="M7">
            <v>105.51692719729554</v>
          </cell>
          <cell r="N7">
            <v>5.3</v>
          </cell>
        </row>
        <row r="8">
          <cell r="D8">
            <v>214.1179</v>
          </cell>
          <cell r="E8">
            <v>11</v>
          </cell>
          <cell r="G8">
            <v>11.776</v>
          </cell>
          <cell r="H8">
            <v>3.8</v>
          </cell>
          <cell r="J8">
            <v>85.5133</v>
          </cell>
          <cell r="K8">
            <v>11.2</v>
          </cell>
          <cell r="M8">
            <v>116.8286</v>
          </cell>
          <cell r="N8">
            <v>5.3</v>
          </cell>
        </row>
        <row r="9">
          <cell r="D9">
            <v>167.00215868611448</v>
          </cell>
          <cell r="E9">
            <v>5.6</v>
          </cell>
          <cell r="G9">
            <v>36.34224129082991</v>
          </cell>
          <cell r="H9">
            <v>3.9</v>
          </cell>
          <cell r="J9">
            <v>53.81394643232665</v>
          </cell>
          <cell r="K9">
            <v>3.1999999999999997</v>
          </cell>
          <cell r="M9">
            <v>76.84597096295789</v>
          </cell>
          <cell r="N9">
            <v>5.8</v>
          </cell>
        </row>
        <row r="10">
          <cell r="D10">
            <v>302.4801786136591</v>
          </cell>
          <cell r="E10">
            <v>5.4</v>
          </cell>
          <cell r="G10">
            <v>6.937752185212278</v>
          </cell>
          <cell r="H10">
            <v>-6.1</v>
          </cell>
          <cell r="J10">
            <v>160.1263454073241</v>
          </cell>
          <cell r="K10">
            <v>6.7</v>
          </cell>
          <cell r="M10">
            <v>135.41608102112275</v>
          </cell>
          <cell r="N10">
            <v>3.8</v>
          </cell>
        </row>
        <row r="11">
          <cell r="D11">
            <v>116.37351175129169</v>
          </cell>
          <cell r="E11">
            <v>6.2</v>
          </cell>
          <cell r="G11">
            <v>0.6808241346114919</v>
          </cell>
          <cell r="H11">
            <v>-7.9</v>
          </cell>
          <cell r="J11">
            <v>7.122563323565679</v>
          </cell>
          <cell r="K11">
            <v>5</v>
          </cell>
          <cell r="M11">
            <v>108.57012429311452</v>
          </cell>
          <cell r="N11">
            <v>6.3</v>
          </cell>
        </row>
        <row r="12">
          <cell r="D12">
            <v>90.90515229944214</v>
          </cell>
          <cell r="E12">
            <v>4.5</v>
          </cell>
          <cell r="G12">
            <v>14.203148592899177</v>
          </cell>
          <cell r="H12">
            <v>4.4</v>
          </cell>
          <cell r="J12">
            <v>45.80592510885128</v>
          </cell>
          <cell r="K12">
            <v>5</v>
          </cell>
          <cell r="M12">
            <v>30.896078597691695</v>
          </cell>
          <cell r="N12">
            <v>3.8</v>
          </cell>
        </row>
        <row r="13">
          <cell r="D13">
            <v>161.3762641677717</v>
          </cell>
          <cell r="E13">
            <v>20.200000000000003</v>
          </cell>
          <cell r="G13">
            <v>0</v>
          </cell>
          <cell r="J13">
            <v>144.97846049809485</v>
          </cell>
          <cell r="K13">
            <v>23.900000000000002</v>
          </cell>
          <cell r="M13">
            <v>16.39780366967685</v>
          </cell>
          <cell r="N13">
            <v>2.3</v>
          </cell>
        </row>
        <row r="14">
          <cell r="D14">
            <v>362.8367891335685</v>
          </cell>
          <cell r="E14">
            <v>4.199999999999999</v>
          </cell>
          <cell r="G14">
            <v>69.71329279077081</v>
          </cell>
          <cell r="H14">
            <v>4.1</v>
          </cell>
          <cell r="J14">
            <v>150.95096624346067</v>
          </cell>
          <cell r="K14">
            <v>4.3</v>
          </cell>
          <cell r="M14">
            <v>142.17253009933702</v>
          </cell>
          <cell r="N14">
            <v>4.7</v>
          </cell>
        </row>
        <row r="15">
          <cell r="D15">
            <v>370.30179193744135</v>
          </cell>
          <cell r="E15">
            <v>3.8</v>
          </cell>
          <cell r="G15">
            <v>91.8323726659744</v>
          </cell>
          <cell r="H15">
            <v>4</v>
          </cell>
          <cell r="J15">
            <v>117.70058176330579</v>
          </cell>
          <cell r="K15">
            <v>3.6999999999999997</v>
          </cell>
          <cell r="M15">
            <v>160.76883750816117</v>
          </cell>
          <cell r="N15">
            <v>4.1000000000000005</v>
          </cell>
        </row>
        <row r="16">
          <cell r="D16">
            <v>339.7951406551641</v>
          </cell>
          <cell r="E16">
            <v>3.9</v>
          </cell>
          <cell r="G16">
            <v>71.6730486186473</v>
          </cell>
          <cell r="H16">
            <v>4</v>
          </cell>
          <cell r="J16">
            <v>124.87793980262151</v>
          </cell>
          <cell r="K16">
            <v>3.4</v>
          </cell>
          <cell r="M16">
            <v>143.24415223389528</v>
          </cell>
          <cell r="N16">
            <v>4.9</v>
          </cell>
        </row>
        <row r="17">
          <cell r="D17">
            <v>330.7892559309581</v>
          </cell>
          <cell r="E17">
            <v>5</v>
          </cell>
          <cell r="G17">
            <v>59.74887850263029</v>
          </cell>
          <cell r="H17">
            <v>4.3</v>
          </cell>
          <cell r="J17">
            <v>118.85704715734103</v>
          </cell>
          <cell r="K17">
            <v>3.6999999999999997</v>
          </cell>
          <cell r="M17">
            <v>152.18333027098683</v>
          </cell>
          <cell r="N17">
            <v>6</v>
          </cell>
        </row>
        <row r="18">
          <cell r="D18">
            <v>426.67187287270724</v>
          </cell>
          <cell r="E18">
            <v>5.6</v>
          </cell>
          <cell r="G18">
            <v>48.3382461563772</v>
          </cell>
          <cell r="H18">
            <v>4.3</v>
          </cell>
          <cell r="J18">
            <v>182.84721047879833</v>
          </cell>
          <cell r="K18">
            <v>5.8</v>
          </cell>
          <cell r="M18">
            <v>195.48641623753178</v>
          </cell>
          <cell r="N18">
            <v>5.9</v>
          </cell>
        </row>
        <row r="19">
          <cell r="D19">
            <v>305.0623815996414</v>
          </cell>
          <cell r="E19">
            <v>3.6</v>
          </cell>
          <cell r="G19">
            <v>41.64526859809553</v>
          </cell>
          <cell r="H19">
            <v>4.2</v>
          </cell>
          <cell r="J19">
            <v>129.95669166476796</v>
          </cell>
          <cell r="K19">
            <v>3.6999999999999997</v>
          </cell>
          <cell r="M19">
            <v>133.46042133677793</v>
          </cell>
          <cell r="N19">
            <v>3.9000000000000004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12月"/>
    </sheetNames>
    <sheetDataSet>
      <sheetData sheetId="0">
        <row r="5">
          <cell r="C5">
            <v>2284160</v>
          </cell>
          <cell r="E5">
            <v>11.22</v>
          </cell>
        </row>
        <row r="6">
          <cell r="C6">
            <v>1901858</v>
          </cell>
          <cell r="E6">
            <v>17.74</v>
          </cell>
        </row>
        <row r="7">
          <cell r="C7">
            <v>235385</v>
          </cell>
          <cell r="E7">
            <v>56.79</v>
          </cell>
        </row>
        <row r="8">
          <cell r="C8">
            <v>6313474</v>
          </cell>
          <cell r="E8">
            <v>1.5</v>
          </cell>
        </row>
        <row r="9">
          <cell r="C9">
            <v>5825594</v>
          </cell>
          <cell r="E9">
            <v>10.38</v>
          </cell>
        </row>
        <row r="10">
          <cell r="C10">
            <v>3683312</v>
          </cell>
          <cell r="E10">
            <v>0.57</v>
          </cell>
        </row>
        <row r="11">
          <cell r="C11">
            <v>3386208</v>
          </cell>
          <cell r="E11">
            <v>10.64</v>
          </cell>
        </row>
        <row r="12">
          <cell r="C12">
            <v>26218234</v>
          </cell>
          <cell r="E12">
            <v>0.45</v>
          </cell>
        </row>
        <row r="13">
          <cell r="C13">
            <v>20220010</v>
          </cell>
          <cell r="E13">
            <v>-0.93</v>
          </cell>
        </row>
        <row r="14">
          <cell r="C14">
            <v>5563218</v>
          </cell>
          <cell r="E14">
            <v>-25.35</v>
          </cell>
        </row>
        <row r="15">
          <cell r="C15">
            <v>4341121</v>
          </cell>
          <cell r="E15">
            <v>-26.68</v>
          </cell>
        </row>
        <row r="16">
          <cell r="C16">
            <v>2393216</v>
          </cell>
          <cell r="E16">
            <v>-3.96</v>
          </cell>
        </row>
        <row r="17">
          <cell r="C17">
            <v>2001867</v>
          </cell>
          <cell r="E17">
            <v>1.39</v>
          </cell>
        </row>
        <row r="22">
          <cell r="C22">
            <v>907325</v>
          </cell>
          <cell r="E22">
            <v>-10.85</v>
          </cell>
        </row>
        <row r="23">
          <cell r="C23">
            <v>477226</v>
          </cell>
          <cell r="E23">
            <v>-12.72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数据时段"/>
      <sheetName val="上年同期"/>
      <sheetName val="1季度"/>
      <sheetName val="上半年"/>
      <sheetName val="1-3季度"/>
      <sheetName val="全年"/>
    </sheetNames>
    <sheetDataSet>
      <sheetData sheetId="6">
        <row r="107">
          <cell r="D107">
            <v>40015479</v>
          </cell>
          <cell r="L107">
            <v>4.2</v>
          </cell>
        </row>
        <row r="110">
          <cell r="D110">
            <v>13696403.188653091</v>
          </cell>
          <cell r="L110">
            <v>4.9</v>
          </cell>
        </row>
        <row r="116">
          <cell r="D116">
            <v>2542747.7389292386</v>
          </cell>
          <cell r="L116">
            <v>5.5</v>
          </cell>
        </row>
        <row r="117">
          <cell r="D117">
            <v>3351274.408311616</v>
          </cell>
          <cell r="L117">
            <v>3.8</v>
          </cell>
        </row>
        <row r="120">
          <cell r="D120">
            <v>1495551.1839466295</v>
          </cell>
          <cell r="L120">
            <v>0.1</v>
          </cell>
        </row>
        <row r="129">
          <cell r="D129">
            <v>639451.2132979106</v>
          </cell>
          <cell r="L129">
            <v>-8.7</v>
          </cell>
        </row>
        <row r="132">
          <cell r="D132">
            <v>1135898.4531232114</v>
          </cell>
          <cell r="L132">
            <v>8.5</v>
          </cell>
        </row>
        <row r="137">
          <cell r="D137">
            <v>2648183.799588006</v>
          </cell>
          <cell r="L137">
            <v>3.5</v>
          </cell>
        </row>
        <row r="141">
          <cell r="D141">
            <v>6114377.73722459</v>
          </cell>
          <cell r="L141">
            <v>5.3</v>
          </cell>
        </row>
        <row r="150">
          <cell r="D150">
            <v>3558143.3268974843</v>
          </cell>
          <cell r="L150">
            <v>3.2</v>
          </cell>
        </row>
        <row r="155">
          <cell r="D155">
            <v>4599082</v>
          </cell>
          <cell r="L155">
            <v>3.8</v>
          </cell>
        </row>
        <row r="156">
          <cell r="D156">
            <v>16222452.92758233</v>
          </cell>
          <cell r="L156">
            <v>5</v>
          </cell>
        </row>
        <row r="157">
          <cell r="D157">
            <v>19193944.07241767</v>
          </cell>
          <cell r="L157">
            <v>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30671176.965168</v>
          </cell>
          <cell r="D6">
            <v>27590030.010126002</v>
          </cell>
          <cell r="F6">
            <v>11.167610016774802</v>
          </cell>
        </row>
        <row r="7">
          <cell r="C7">
            <v>19292040.476298</v>
          </cell>
          <cell r="D7">
            <v>16894621.799782</v>
          </cell>
          <cell r="F7">
            <v>14.19042524258775</v>
          </cell>
        </row>
        <row r="8">
          <cell r="C8">
            <v>5866601.952582</v>
          </cell>
          <cell r="D8">
            <v>5389620.655669</v>
          </cell>
          <cell r="F8">
            <v>8.849997567292476</v>
          </cell>
        </row>
        <row r="9">
          <cell r="C9">
            <v>809310.567224</v>
          </cell>
          <cell r="D9">
            <v>755148.196451</v>
          </cell>
          <cell r="F9">
            <v>7.172416093628911</v>
          </cell>
        </row>
        <row r="10">
          <cell r="C10">
            <v>4485749.615519</v>
          </cell>
          <cell r="D10">
            <v>4535079.798996</v>
          </cell>
          <cell r="F10">
            <v>-1.0877467577950881</v>
          </cell>
        </row>
        <row r="11">
          <cell r="C11">
            <v>207812.273171</v>
          </cell>
          <cell r="D11">
            <v>5781.7469120000005</v>
          </cell>
          <cell r="F11">
            <v>3494.2817341189084</v>
          </cell>
        </row>
        <row r="12">
          <cell r="C12">
            <v>24651339.974751</v>
          </cell>
          <cell r="D12">
            <v>19937972.825663</v>
          </cell>
          <cell r="F12">
            <v>23.64015233796721</v>
          </cell>
        </row>
        <row r="13">
          <cell r="C13">
            <v>5530223.62677</v>
          </cell>
          <cell r="D13">
            <v>4442521.466125</v>
          </cell>
          <cell r="F13">
            <v>23.66745472987597</v>
          </cell>
        </row>
        <row r="14">
          <cell r="C14">
            <v>18610594.191962</v>
          </cell>
          <cell r="D14">
            <v>15174435.38561</v>
          </cell>
          <cell r="F14">
            <v>22.875417262815034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5.1</v>
          </cell>
        </row>
        <row r="6">
          <cell r="G6">
            <v>-3.5</v>
          </cell>
        </row>
        <row r="7">
          <cell r="G7">
            <v>2.1</v>
          </cell>
        </row>
        <row r="9">
          <cell r="G9">
            <v>5</v>
          </cell>
        </row>
        <row r="10">
          <cell r="G10">
            <v>5.1</v>
          </cell>
        </row>
        <row r="11">
          <cell r="G11">
            <v>5</v>
          </cell>
        </row>
        <row r="12">
          <cell r="G12">
            <v>5.2</v>
          </cell>
        </row>
        <row r="13">
          <cell r="G13">
            <v>3.3</v>
          </cell>
        </row>
        <row r="14">
          <cell r="G14">
            <v>5.5</v>
          </cell>
        </row>
        <row r="15">
          <cell r="G15">
            <v>4.1</v>
          </cell>
        </row>
        <row r="16">
          <cell r="G16">
            <v>7.3</v>
          </cell>
        </row>
        <row r="17">
          <cell r="G17">
            <v>5</v>
          </cell>
        </row>
        <row r="18">
          <cell r="G18">
            <v>6</v>
          </cell>
        </row>
        <row r="19">
          <cell r="G19">
            <v>25.1</v>
          </cell>
        </row>
        <row r="22">
          <cell r="G22">
            <v>5.1</v>
          </cell>
        </row>
        <row r="23">
          <cell r="G23">
            <v>-3.2</v>
          </cell>
        </row>
        <row r="24">
          <cell r="G24">
            <v>5.7</v>
          </cell>
        </row>
        <row r="25">
          <cell r="G25">
            <v>-3.6250612310549286</v>
          </cell>
        </row>
        <row r="26">
          <cell r="G26">
            <v>-1.0513845698208257</v>
          </cell>
        </row>
        <row r="27">
          <cell r="G27">
            <v>-2.4257890727065785</v>
          </cell>
        </row>
        <row r="28">
          <cell r="G28">
            <v>7.852840600494247</v>
          </cell>
        </row>
        <row r="29">
          <cell r="G29">
            <v>-4.273425573168069</v>
          </cell>
        </row>
        <row r="30">
          <cell r="G30">
            <v>7.9</v>
          </cell>
        </row>
        <row r="31">
          <cell r="G31">
            <v>-3.8744669127800364</v>
          </cell>
        </row>
        <row r="32">
          <cell r="G32">
            <v>6.9</v>
          </cell>
        </row>
        <row r="33">
          <cell r="G33">
            <v>12.4</v>
          </cell>
        </row>
        <row r="34">
          <cell r="G34">
            <v>10.1</v>
          </cell>
        </row>
        <row r="38">
          <cell r="G38">
            <v>5</v>
          </cell>
        </row>
        <row r="39">
          <cell r="G39">
            <v>1.5</v>
          </cell>
        </row>
        <row r="40">
          <cell r="G40">
            <v>8.7</v>
          </cell>
        </row>
        <row r="41">
          <cell r="G41">
            <v>2</v>
          </cell>
        </row>
        <row r="42">
          <cell r="G42">
            <v>9.4</v>
          </cell>
        </row>
        <row r="43">
          <cell r="G43">
            <v>15.5</v>
          </cell>
        </row>
        <row r="44">
          <cell r="G44">
            <v>-1.6</v>
          </cell>
        </row>
        <row r="45">
          <cell r="G45">
            <v>4.8</v>
          </cell>
        </row>
        <row r="46">
          <cell r="G46">
            <v>4.2</v>
          </cell>
        </row>
        <row r="47">
          <cell r="G47">
            <v>-6.2</v>
          </cell>
        </row>
        <row r="48">
          <cell r="G48">
            <v>29.6</v>
          </cell>
        </row>
        <row r="52">
          <cell r="G52">
            <v>4.1</v>
          </cell>
        </row>
        <row r="53">
          <cell r="G53">
            <v>7.2</v>
          </cell>
        </row>
        <row r="54">
          <cell r="G54">
            <v>2.1</v>
          </cell>
        </row>
        <row r="55">
          <cell r="G55">
            <v>6.1</v>
          </cell>
        </row>
        <row r="56">
          <cell r="G56">
            <v>5.2</v>
          </cell>
        </row>
        <row r="57">
          <cell r="G57">
            <v>4.3</v>
          </cell>
        </row>
        <row r="58">
          <cell r="G58">
            <v>4.8</v>
          </cell>
        </row>
        <row r="59">
          <cell r="G59">
            <v>3.1</v>
          </cell>
        </row>
        <row r="60">
          <cell r="G60">
            <v>5.1</v>
          </cell>
        </row>
        <row r="61">
          <cell r="G61">
            <v>4.2</v>
          </cell>
        </row>
        <row r="62">
          <cell r="G62">
            <v>26.3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15740080.236550303</v>
          </cell>
          <cell r="D21">
            <v>-2.3380346650447024</v>
          </cell>
        </row>
        <row r="23">
          <cell r="B23">
            <v>13600059.179503491</v>
          </cell>
          <cell r="D23">
            <v>-2.539999999999992</v>
          </cell>
        </row>
        <row r="24">
          <cell r="B24">
            <v>2140021.057046812</v>
          </cell>
          <cell r="D24">
            <v>-1.0346994596563803</v>
          </cell>
        </row>
        <row r="26">
          <cell r="B26">
            <v>13494247.9708569</v>
          </cell>
          <cell r="D26">
            <v>-1.1400000000000006</v>
          </cell>
        </row>
        <row r="27">
          <cell r="B27">
            <v>2245832.265693404</v>
          </cell>
          <cell r="D27">
            <v>-8.966619491607545</v>
          </cell>
        </row>
        <row r="31">
          <cell r="B31">
            <v>4561289.8</v>
          </cell>
          <cell r="C31">
            <v>9.1</v>
          </cell>
        </row>
        <row r="33">
          <cell r="B33">
            <v>540675.7</v>
          </cell>
          <cell r="C33">
            <v>13.7</v>
          </cell>
        </row>
        <row r="34">
          <cell r="B34">
            <v>45910.8</v>
          </cell>
          <cell r="C34">
            <v>-1</v>
          </cell>
        </row>
        <row r="35">
          <cell r="B35">
            <v>88285.8</v>
          </cell>
          <cell r="C35">
            <v>8</v>
          </cell>
        </row>
        <row r="36">
          <cell r="B36">
            <v>377214.8</v>
          </cell>
          <cell r="C36">
            <v>8.9</v>
          </cell>
        </row>
        <row r="37">
          <cell r="B37">
            <v>20153</v>
          </cell>
          <cell r="C37">
            <v>11.3</v>
          </cell>
        </row>
        <row r="38">
          <cell r="B38">
            <v>116097</v>
          </cell>
          <cell r="C38">
            <v>2.6</v>
          </cell>
        </row>
        <row r="39">
          <cell r="B39">
            <v>211267.2</v>
          </cell>
          <cell r="C39">
            <v>14.9</v>
          </cell>
        </row>
        <row r="40">
          <cell r="B40">
            <v>94557.5</v>
          </cell>
          <cell r="C40">
            <v>5.1</v>
          </cell>
        </row>
        <row r="41">
          <cell r="B41">
            <v>25673.7</v>
          </cell>
          <cell r="C41">
            <v>15.7</v>
          </cell>
        </row>
        <row r="42">
          <cell r="B42">
            <v>7759.8</v>
          </cell>
          <cell r="C42">
            <v>9</v>
          </cell>
        </row>
        <row r="43">
          <cell r="B43">
            <v>1009.5</v>
          </cell>
          <cell r="C43">
            <v>8.2</v>
          </cell>
        </row>
        <row r="44">
          <cell r="B44">
            <v>237098.2</v>
          </cell>
          <cell r="C44">
            <v>7.8</v>
          </cell>
        </row>
        <row r="45">
          <cell r="B45">
            <v>233119.5</v>
          </cell>
          <cell r="C45">
            <v>17.4</v>
          </cell>
        </row>
        <row r="46">
          <cell r="B46">
            <v>70895.9</v>
          </cell>
          <cell r="C46">
            <v>17.8</v>
          </cell>
        </row>
        <row r="47">
          <cell r="B47">
            <v>66580.6</v>
          </cell>
          <cell r="C47">
            <v>9.8</v>
          </cell>
        </row>
        <row r="48">
          <cell r="B48">
            <v>45932.6</v>
          </cell>
          <cell r="C48">
            <v>1.8</v>
          </cell>
        </row>
        <row r="49">
          <cell r="B49">
            <v>45195.1</v>
          </cell>
          <cell r="C49">
            <v>11.9</v>
          </cell>
        </row>
        <row r="50">
          <cell r="B50">
            <v>800249.7</v>
          </cell>
          <cell r="C50">
            <v>5.7</v>
          </cell>
        </row>
        <row r="51">
          <cell r="B51">
            <v>224374.7</v>
          </cell>
          <cell r="C51">
            <v>7.2</v>
          </cell>
        </row>
        <row r="52">
          <cell r="B52">
            <v>79201</v>
          </cell>
          <cell r="C52">
            <v>11.8</v>
          </cell>
        </row>
        <row r="53">
          <cell r="B53">
            <v>1114915.1</v>
          </cell>
          <cell r="C53">
            <v>8.2</v>
          </cell>
        </row>
        <row r="54">
          <cell r="B54">
            <v>18953.2</v>
          </cell>
          <cell r="C54">
            <v>9.7</v>
          </cell>
        </row>
        <row r="55">
          <cell r="B55">
            <v>96169.4</v>
          </cell>
          <cell r="C55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1604045.4074</v>
          </cell>
          <cell r="D7">
            <v>2.35</v>
          </cell>
          <cell r="E7">
            <v>885113.4717</v>
          </cell>
          <cell r="G7">
            <v>4.1</v>
          </cell>
        </row>
        <row r="8">
          <cell r="B8">
            <v>96882.5696</v>
          </cell>
          <cell r="D8">
            <v>-7.37267089545419</v>
          </cell>
          <cell r="E8">
            <v>96882.5696</v>
          </cell>
          <cell r="G8">
            <v>-7.37267089545419</v>
          </cell>
        </row>
        <row r="9">
          <cell r="B9">
            <v>660283.9234</v>
          </cell>
          <cell r="D9">
            <v>-5.1333870100348</v>
          </cell>
          <cell r="E9">
            <v>427634.5492</v>
          </cell>
          <cell r="G9">
            <v>-2.65907112694636</v>
          </cell>
        </row>
        <row r="10">
          <cell r="B10">
            <v>62185.1639</v>
          </cell>
          <cell r="D10">
            <v>42.2084559392553</v>
          </cell>
          <cell r="E10">
            <v>39241.2847</v>
          </cell>
          <cell r="G10">
            <v>70.8521312417677</v>
          </cell>
        </row>
        <row r="11">
          <cell r="B11">
            <v>33917.6819</v>
          </cell>
          <cell r="D11">
            <v>2.45067125180865</v>
          </cell>
          <cell r="E11">
            <v>8726.1022</v>
          </cell>
          <cell r="G11">
            <v>7.64475564371537</v>
          </cell>
        </row>
        <row r="12">
          <cell r="B12">
            <v>114355.682</v>
          </cell>
          <cell r="D12">
            <v>7.38740661199162</v>
          </cell>
          <cell r="E12">
            <v>56948.3902</v>
          </cell>
          <cell r="G12">
            <v>10.2723174499923</v>
          </cell>
        </row>
        <row r="13">
          <cell r="B13">
            <v>85239.5287</v>
          </cell>
          <cell r="D13">
            <v>6.3194180518847</v>
          </cell>
          <cell r="E13">
            <v>24730.6314</v>
          </cell>
          <cell r="G13">
            <v>11.9007884433228</v>
          </cell>
        </row>
        <row r="14">
          <cell r="B14">
            <v>110085.9034</v>
          </cell>
          <cell r="D14">
            <v>7.64815074345015</v>
          </cell>
          <cell r="E14">
            <v>29881.9784</v>
          </cell>
          <cell r="G14">
            <v>17.5767361294567</v>
          </cell>
        </row>
        <row r="15">
          <cell r="B15">
            <v>180381.1984</v>
          </cell>
          <cell r="D15">
            <v>10.0868380545536</v>
          </cell>
          <cell r="E15">
            <v>75484.3267</v>
          </cell>
          <cell r="G15">
            <v>10.1624055273057</v>
          </cell>
        </row>
        <row r="16">
          <cell r="B16">
            <v>125421.4685</v>
          </cell>
          <cell r="D16">
            <v>10.0197126577877</v>
          </cell>
          <cell r="E16">
            <v>50460.8798</v>
          </cell>
          <cell r="G16">
            <v>22.3565654704503</v>
          </cell>
        </row>
        <row r="17">
          <cell r="B17">
            <v>108664.826</v>
          </cell>
          <cell r="D17">
            <v>1.64134103172652</v>
          </cell>
          <cell r="E17">
            <v>63163.7945</v>
          </cell>
          <cell r="G17">
            <v>2.56341381540239</v>
          </cell>
        </row>
        <row r="18">
          <cell r="B18">
            <v>17251.3915</v>
          </cell>
          <cell r="D18">
            <v>7.05079777996664</v>
          </cell>
          <cell r="E18">
            <v>5549.4329</v>
          </cell>
          <cell r="G18">
            <v>16.0470223745212</v>
          </cell>
        </row>
        <row r="19">
          <cell r="B19">
            <v>9376.0701</v>
          </cell>
          <cell r="E19">
            <v>6409.5321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8.8</v>
          </cell>
        </row>
        <row r="7">
          <cell r="E7" t="str">
            <v>  </v>
          </cell>
        </row>
        <row r="8">
          <cell r="E8">
            <v>-24.5</v>
          </cell>
        </row>
        <row r="9">
          <cell r="E9">
            <v>27.5</v>
          </cell>
        </row>
        <row r="10">
          <cell r="E10">
            <v>14.4</v>
          </cell>
        </row>
        <row r="11">
          <cell r="E11" t="str">
            <v>  </v>
          </cell>
        </row>
        <row r="12">
          <cell r="E12">
            <v>199</v>
          </cell>
        </row>
        <row r="13">
          <cell r="E13">
            <v>7.3</v>
          </cell>
        </row>
        <row r="14">
          <cell r="E14" t="str">
            <v>  </v>
          </cell>
        </row>
        <row r="15">
          <cell r="E15">
            <v>30.6</v>
          </cell>
        </row>
        <row r="16">
          <cell r="E16">
            <v>10.4</v>
          </cell>
        </row>
        <row r="17">
          <cell r="E17">
            <v>6.6</v>
          </cell>
        </row>
        <row r="18">
          <cell r="E18" t="str">
            <v>  </v>
          </cell>
        </row>
        <row r="19">
          <cell r="E19">
            <v>76.1</v>
          </cell>
        </row>
        <row r="20">
          <cell r="E20">
            <v>9.2</v>
          </cell>
        </row>
        <row r="21">
          <cell r="E21">
            <v>-10.3</v>
          </cell>
        </row>
        <row r="22">
          <cell r="E22">
            <v>6.5</v>
          </cell>
        </row>
        <row r="23">
          <cell r="E23">
            <v>11.3</v>
          </cell>
        </row>
        <row r="26">
          <cell r="E26">
            <v>-22.7</v>
          </cell>
        </row>
        <row r="27">
          <cell r="E27">
            <v>-5.8</v>
          </cell>
        </row>
        <row r="28">
          <cell r="E28">
            <v>6.9</v>
          </cell>
        </row>
        <row r="29">
          <cell r="E29">
            <v>11.2</v>
          </cell>
        </row>
        <row r="30">
          <cell r="E30" t="str">
            <v>  </v>
          </cell>
        </row>
        <row r="31">
          <cell r="E31">
            <v>14.5</v>
          </cell>
        </row>
        <row r="32">
          <cell r="E32">
            <v>-1.3</v>
          </cell>
        </row>
        <row r="33">
          <cell r="E33">
            <v>-29.6</v>
          </cell>
        </row>
        <row r="34">
          <cell r="E34">
            <v>17.8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</sheetNames>
    <sheetDataSet>
      <sheetData sheetId="0">
        <row r="9">
          <cell r="B9">
            <v>100.90488605</v>
          </cell>
          <cell r="C9">
            <v>99.39235904</v>
          </cell>
          <cell r="D9">
            <v>101.67489308</v>
          </cell>
        </row>
        <row r="10">
          <cell r="B10">
            <v>102.62477121</v>
          </cell>
          <cell r="C10">
            <v>101.31283137</v>
          </cell>
          <cell r="D10">
            <v>107.19794972</v>
          </cell>
        </row>
        <row r="18">
          <cell r="B18">
            <v>100.00007156</v>
          </cell>
          <cell r="C18">
            <v>99.7366026</v>
          </cell>
          <cell r="D18">
            <v>99.8035959</v>
          </cell>
        </row>
        <row r="19">
          <cell r="B19">
            <v>99.95438302</v>
          </cell>
          <cell r="C19">
            <v>96.00568908</v>
          </cell>
          <cell r="D19">
            <v>97.70543213</v>
          </cell>
        </row>
        <row r="20">
          <cell r="B20">
            <v>100.02653036</v>
          </cell>
          <cell r="C20">
            <v>100.2898679</v>
          </cell>
          <cell r="D20">
            <v>99.97581327</v>
          </cell>
        </row>
        <row r="21">
          <cell r="B21">
            <v>100.58597944</v>
          </cell>
          <cell r="C21">
            <v>97.0391346</v>
          </cell>
          <cell r="D21">
            <v>96.9530735</v>
          </cell>
        </row>
        <row r="22">
          <cell r="B22">
            <v>100.00002507</v>
          </cell>
          <cell r="C22">
            <v>100.26363741</v>
          </cell>
          <cell r="D22">
            <v>100.71676235</v>
          </cell>
        </row>
        <row r="23">
          <cell r="B23">
            <v>100</v>
          </cell>
          <cell r="C23">
            <v>102.0505479</v>
          </cell>
          <cell r="D23">
            <v>101.8242683</v>
          </cell>
        </row>
        <row r="24">
          <cell r="B24">
            <v>99.98107726</v>
          </cell>
          <cell r="C24">
            <v>97.18234825</v>
          </cell>
          <cell r="D24">
            <v>103.03726638</v>
          </cell>
        </row>
        <row r="25">
          <cell r="B25">
            <v>100.92453442</v>
          </cell>
          <cell r="C25">
            <v>99.53408927</v>
          </cell>
          <cell r="D25">
            <v>101.13417979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47804</v>
          </cell>
        </row>
        <row r="4">
          <cell r="E4">
            <v>13371</v>
          </cell>
        </row>
        <row r="5">
          <cell r="E5">
            <v>31</v>
          </cell>
        </row>
        <row r="6">
          <cell r="E6">
            <v>34402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10">
        <row r="4">
          <cell r="D4">
            <v>8.837622051435588</v>
          </cell>
        </row>
        <row r="5">
          <cell r="D5">
            <v>9.1</v>
          </cell>
        </row>
        <row r="6">
          <cell r="D6">
            <v>9.5</v>
          </cell>
        </row>
        <row r="7">
          <cell r="D7">
            <v>8.6</v>
          </cell>
        </row>
        <row r="8">
          <cell r="D8">
            <v>9.5</v>
          </cell>
        </row>
        <row r="9">
          <cell r="D9">
            <v>9.1</v>
          </cell>
        </row>
        <row r="10">
          <cell r="D10">
            <v>8.7</v>
          </cell>
        </row>
        <row r="11">
          <cell r="D11">
            <v>24.5325600322334</v>
          </cell>
        </row>
        <row r="12">
          <cell r="D12">
            <v>9</v>
          </cell>
        </row>
        <row r="13">
          <cell r="D13">
            <v>9.2</v>
          </cell>
        </row>
        <row r="14">
          <cell r="D14">
            <v>8.9</v>
          </cell>
        </row>
        <row r="15">
          <cell r="D15">
            <v>9.8</v>
          </cell>
        </row>
        <row r="16">
          <cell r="D16">
            <v>9.2</v>
          </cell>
        </row>
        <row r="17">
          <cell r="D17">
            <v>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9" sqref="E9"/>
    </sheetView>
  </sheetViews>
  <sheetFormatPr defaultColWidth="8.00390625" defaultRowHeight="14.25"/>
  <cols>
    <col min="1" max="1" width="20.875" style="21" bestFit="1" customWidth="1"/>
    <col min="2" max="2" width="8.00390625" style="21" customWidth="1"/>
    <col min="3" max="3" width="12.75390625" style="21" customWidth="1"/>
    <col min="4" max="4" width="17.625" style="21" customWidth="1"/>
    <col min="5" max="5" width="13.125" style="21" customWidth="1"/>
    <col min="6" max="7" width="8.00390625" style="8" customWidth="1"/>
    <col min="8" max="11" width="7.375" style="8" customWidth="1"/>
    <col min="12" max="16384" width="8.00390625" style="8" customWidth="1"/>
  </cols>
  <sheetData>
    <row r="1" spans="1:5" ht="35.25" customHeight="1">
      <c r="A1" s="327" t="s">
        <v>318</v>
      </c>
      <c r="B1" s="327"/>
      <c r="C1" s="327"/>
      <c r="D1" s="327"/>
      <c r="E1" s="327"/>
    </row>
    <row r="2" spans="1:5" ht="35.25" customHeight="1">
      <c r="A2" s="22"/>
      <c r="B2" s="22"/>
      <c r="C2" s="22"/>
      <c r="D2" s="22"/>
      <c r="E2" s="22"/>
    </row>
    <row r="3" spans="1:5" ht="35.25" customHeight="1">
      <c r="A3" s="23" t="s">
        <v>0</v>
      </c>
      <c r="B3" s="24" t="s">
        <v>1</v>
      </c>
      <c r="C3" s="72" t="s">
        <v>319</v>
      </c>
      <c r="D3" s="24" t="s">
        <v>2</v>
      </c>
      <c r="E3" s="25" t="s">
        <v>3</v>
      </c>
    </row>
    <row r="4" spans="1:5" ht="35.25" customHeight="1">
      <c r="A4" s="23" t="s">
        <v>4</v>
      </c>
      <c r="B4" s="24" t="s">
        <v>5</v>
      </c>
      <c r="C4" s="193"/>
      <c r="D4" s="195" t="s">
        <v>217</v>
      </c>
      <c r="E4" s="32" t="s">
        <v>212</v>
      </c>
    </row>
    <row r="5" spans="1:5" ht="35.25" customHeight="1">
      <c r="A5" s="23" t="s">
        <v>6</v>
      </c>
      <c r="B5" s="24" t="s">
        <v>5</v>
      </c>
      <c r="C5" s="194"/>
      <c r="D5" s="196">
        <v>0.075</v>
      </c>
      <c r="E5" s="29">
        <v>0.075</v>
      </c>
    </row>
    <row r="6" spans="1:5" ht="35.25" customHeight="1">
      <c r="A6" s="23" t="s">
        <v>7</v>
      </c>
      <c r="B6" s="24" t="s">
        <v>5</v>
      </c>
      <c r="C6" s="194"/>
      <c r="D6" s="197" t="s">
        <v>224</v>
      </c>
      <c r="E6" s="29">
        <v>0.1</v>
      </c>
    </row>
    <row r="7" spans="1:5" ht="35.25" customHeight="1">
      <c r="A7" s="23" t="s">
        <v>8</v>
      </c>
      <c r="B7" s="24" t="s">
        <v>5</v>
      </c>
      <c r="C7" s="194"/>
      <c r="D7" s="197" t="s">
        <v>224</v>
      </c>
      <c r="E7" s="29">
        <v>0.1</v>
      </c>
    </row>
    <row r="8" spans="1:5" ht="35.25" customHeight="1">
      <c r="A8" s="23" t="s">
        <v>9</v>
      </c>
      <c r="B8" s="24" t="s">
        <v>5</v>
      </c>
      <c r="C8" s="194"/>
      <c r="D8" s="197" t="s">
        <v>226</v>
      </c>
      <c r="E8" s="26">
        <v>0.3</v>
      </c>
    </row>
    <row r="9" spans="1:5" ht="35.25" customHeight="1">
      <c r="A9" s="23" t="s">
        <v>10</v>
      </c>
      <c r="B9" s="24" t="s">
        <v>5</v>
      </c>
      <c r="C9" s="197" t="s">
        <v>331</v>
      </c>
      <c r="D9" s="197" t="s">
        <v>219</v>
      </c>
      <c r="E9" s="27" t="s">
        <v>214</v>
      </c>
    </row>
    <row r="10" spans="1:5" ht="35.25" customHeight="1">
      <c r="A10" s="33" t="s">
        <v>213</v>
      </c>
      <c r="B10" s="24" t="s">
        <v>5</v>
      </c>
      <c r="C10" s="205"/>
      <c r="D10" s="198" t="s">
        <v>225</v>
      </c>
      <c r="E10" s="26">
        <v>0.04</v>
      </c>
    </row>
    <row r="11" spans="1:5" ht="35.25" customHeight="1">
      <c r="A11" s="23" t="s">
        <v>11</v>
      </c>
      <c r="B11" s="24" t="s">
        <v>5</v>
      </c>
      <c r="C11" s="205" t="s">
        <v>320</v>
      </c>
      <c r="D11" s="199" t="s">
        <v>227</v>
      </c>
      <c r="E11" s="31">
        <v>0.085</v>
      </c>
    </row>
    <row r="12" spans="1:5" ht="35.25" customHeight="1">
      <c r="A12" s="30" t="s">
        <v>193</v>
      </c>
      <c r="B12" s="24" t="s">
        <v>5</v>
      </c>
      <c r="C12" s="205" t="s">
        <v>332</v>
      </c>
      <c r="D12" s="197" t="s">
        <v>218</v>
      </c>
      <c r="E12" s="27" t="s">
        <v>215</v>
      </c>
    </row>
    <row r="13" spans="1:5" ht="35.25" customHeight="1">
      <c r="A13" s="23" t="s">
        <v>12</v>
      </c>
      <c r="B13" s="24" t="s">
        <v>5</v>
      </c>
      <c r="C13" s="206" t="s">
        <v>333</v>
      </c>
      <c r="D13" s="200" t="s">
        <v>220</v>
      </c>
      <c r="E13" s="28" t="s">
        <v>216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35" customWidth="1"/>
    <col min="2" max="2" width="12.75390625" style="49" customWidth="1"/>
    <col min="3" max="3" width="16.75390625" style="35" customWidth="1"/>
    <col min="4" max="4" width="13.625" style="35" customWidth="1"/>
    <col min="5" max="5" width="9.125" style="35" customWidth="1"/>
    <col min="6" max="6" width="8.125" style="35" customWidth="1"/>
    <col min="7" max="16384" width="8.00390625" style="35" customWidth="1"/>
  </cols>
  <sheetData>
    <row r="1" spans="1:6" ht="24.75">
      <c r="A1" s="363" t="s">
        <v>116</v>
      </c>
      <c r="B1" s="363"/>
      <c r="C1" s="363"/>
      <c r="D1" s="363"/>
      <c r="E1" s="48"/>
      <c r="F1" s="48"/>
    </row>
    <row r="2" spans="1:4" ht="17.25">
      <c r="A2" s="10"/>
      <c r="B2" s="4"/>
      <c r="C2" s="10"/>
      <c r="D2" s="124"/>
    </row>
    <row r="3" spans="1:4" ht="36.75" customHeight="1">
      <c r="A3" s="125" t="s">
        <v>311</v>
      </c>
      <c r="B3" s="115" t="s">
        <v>88</v>
      </c>
      <c r="C3" s="126" t="s">
        <v>117</v>
      </c>
      <c r="D3" s="127" t="s">
        <v>75</v>
      </c>
    </row>
    <row r="4" spans="1:4" s="1" customFormat="1" ht="28.5" customHeight="1">
      <c r="A4" s="128" t="s">
        <v>118</v>
      </c>
      <c r="B4" s="129" t="s">
        <v>14</v>
      </c>
      <c r="C4" s="130">
        <f>'[13]1、X40039_2020年12月'!$C5/10000</f>
        <v>228.416</v>
      </c>
      <c r="D4" s="131">
        <f>'[13]1、X40039_2020年12月'!E5</f>
        <v>11.22</v>
      </c>
    </row>
    <row r="5" spans="1:7" ht="28.5" customHeight="1">
      <c r="A5" s="80" t="s">
        <v>119</v>
      </c>
      <c r="B5" s="132" t="s">
        <v>14</v>
      </c>
      <c r="C5" s="130">
        <f>'[13]1、X40039_2020年12月'!$C6/10000</f>
        <v>190.1858</v>
      </c>
      <c r="D5" s="131">
        <f>'[13]1、X40039_2020年12月'!E6</f>
        <v>17.74</v>
      </c>
      <c r="F5" s="1"/>
      <c r="G5" s="1"/>
    </row>
    <row r="6" spans="1:7" ht="28.5" customHeight="1">
      <c r="A6" s="80" t="s">
        <v>120</v>
      </c>
      <c r="B6" s="133" t="s">
        <v>14</v>
      </c>
      <c r="C6" s="130">
        <f>'[13]1、X40039_2020年12月'!$C7/10000</f>
        <v>23.5385</v>
      </c>
      <c r="D6" s="131">
        <f>'[13]1、X40039_2020年12月'!E7</f>
        <v>56.79</v>
      </c>
      <c r="F6" s="1"/>
      <c r="G6" s="1"/>
    </row>
    <row r="7" spans="1:4" s="1" customFormat="1" ht="28.5" customHeight="1">
      <c r="A7" s="134" t="s">
        <v>22</v>
      </c>
      <c r="B7" s="135" t="s">
        <v>23</v>
      </c>
      <c r="C7" s="130">
        <f>'[13]1、X40039_2020年12月'!$C8/10000</f>
        <v>631.3474</v>
      </c>
      <c r="D7" s="131">
        <f>'[13]1、X40039_2020年12月'!E8</f>
        <v>1.5</v>
      </c>
    </row>
    <row r="8" spans="1:7" ht="28.5" customHeight="1">
      <c r="A8" s="80" t="s">
        <v>119</v>
      </c>
      <c r="B8" s="133" t="s">
        <v>23</v>
      </c>
      <c r="C8" s="130">
        <f>'[13]1、X40039_2020年12月'!$C9/10000</f>
        <v>582.5594</v>
      </c>
      <c r="D8" s="131">
        <f>'[13]1、X40039_2020年12月'!E9</f>
        <v>10.38</v>
      </c>
      <c r="F8" s="1"/>
      <c r="G8" s="1"/>
    </row>
    <row r="9" spans="1:7" ht="28.5" customHeight="1">
      <c r="A9" s="134" t="s">
        <v>24</v>
      </c>
      <c r="B9" s="135" t="s">
        <v>14</v>
      </c>
      <c r="C9" s="130">
        <f>'[13]1、X40039_2020年12月'!$C10/10000</f>
        <v>368.3312</v>
      </c>
      <c r="D9" s="131">
        <f>'[13]1、X40039_2020年12月'!E10</f>
        <v>0.57</v>
      </c>
      <c r="F9" s="1"/>
      <c r="G9" s="1"/>
    </row>
    <row r="10" spans="1:4" s="1" customFormat="1" ht="28.5" customHeight="1">
      <c r="A10" s="80" t="s">
        <v>119</v>
      </c>
      <c r="B10" s="133" t="s">
        <v>14</v>
      </c>
      <c r="C10" s="130">
        <f>'[13]1、X40039_2020年12月'!$C11/10000</f>
        <v>338.6208</v>
      </c>
      <c r="D10" s="131">
        <f>'[13]1、X40039_2020年12月'!E11</f>
        <v>10.64</v>
      </c>
    </row>
    <row r="11" spans="1:8" ht="28.5" customHeight="1">
      <c r="A11" s="134" t="s">
        <v>121</v>
      </c>
      <c r="B11" s="135" t="s">
        <v>23</v>
      </c>
      <c r="C11" s="130">
        <f>'[13]1、X40039_2020年12月'!$C12/10000</f>
        <v>2621.8234</v>
      </c>
      <c r="D11" s="131">
        <f>'[13]1、X40039_2020年12月'!E12</f>
        <v>0.45</v>
      </c>
      <c r="F11" s="1"/>
      <c r="G11" s="1"/>
      <c r="H11" s="1"/>
    </row>
    <row r="12" spans="1:8" ht="28.5" customHeight="1">
      <c r="A12" s="80" t="s">
        <v>119</v>
      </c>
      <c r="B12" s="133" t="s">
        <v>23</v>
      </c>
      <c r="C12" s="130">
        <f>'[13]1、X40039_2020年12月'!$C13/10000</f>
        <v>2022.001</v>
      </c>
      <c r="D12" s="131">
        <f>'[13]1、X40039_2020年12月'!E13</f>
        <v>-0.93</v>
      </c>
      <c r="F12" s="1"/>
      <c r="G12" s="1"/>
      <c r="H12" s="1"/>
    </row>
    <row r="13" spans="1:4" s="1" customFormat="1" ht="28.5" customHeight="1">
      <c r="A13" s="134" t="s">
        <v>122</v>
      </c>
      <c r="B13" s="135" t="s">
        <v>23</v>
      </c>
      <c r="C13" s="130">
        <f>'[13]1、X40039_2020年12月'!$C14/10000</f>
        <v>556.3218</v>
      </c>
      <c r="D13" s="131">
        <f>'[13]1、X40039_2020年12月'!E14</f>
        <v>-25.35</v>
      </c>
    </row>
    <row r="14" spans="1:8" ht="28.5" customHeight="1">
      <c r="A14" s="80" t="s">
        <v>119</v>
      </c>
      <c r="B14" s="133" t="s">
        <v>23</v>
      </c>
      <c r="C14" s="130">
        <f>'[13]1、X40039_2020年12月'!$C15/10000</f>
        <v>434.1121</v>
      </c>
      <c r="D14" s="131">
        <f>'[13]1、X40039_2020年12月'!E15</f>
        <v>-26.68</v>
      </c>
      <c r="F14" s="1"/>
      <c r="G14" s="1"/>
      <c r="H14" s="1"/>
    </row>
    <row r="15" spans="1:8" ht="28.5" customHeight="1">
      <c r="A15" s="134" t="s">
        <v>123</v>
      </c>
      <c r="B15" s="135" t="s">
        <v>23</v>
      </c>
      <c r="C15" s="130">
        <f>'[13]1、X40039_2020年12月'!$C16/10000</f>
        <v>239.3216</v>
      </c>
      <c r="D15" s="131">
        <f>'[13]1、X40039_2020年12月'!E16</f>
        <v>-3.96</v>
      </c>
      <c r="F15" s="1"/>
      <c r="G15" s="1"/>
      <c r="H15" s="1"/>
    </row>
    <row r="16" spans="1:7" ht="28.5" customHeight="1">
      <c r="A16" s="80" t="s">
        <v>119</v>
      </c>
      <c r="B16" s="133" t="s">
        <v>23</v>
      </c>
      <c r="C16" s="130">
        <f>'[13]1、X40039_2020年12月'!$C17/10000</f>
        <v>200.1867</v>
      </c>
      <c r="D16" s="131">
        <f>'[13]1、X40039_2020年12月'!E17</f>
        <v>1.39</v>
      </c>
      <c r="F16" s="1"/>
      <c r="G16" s="1"/>
    </row>
    <row r="17" spans="1:7" ht="28.5" customHeight="1">
      <c r="A17" s="134" t="s">
        <v>124</v>
      </c>
      <c r="B17" s="135" t="s">
        <v>23</v>
      </c>
      <c r="C17" s="130">
        <f>'[13]1、X40039_2020年12月'!$C22/10000</f>
        <v>90.7325</v>
      </c>
      <c r="D17" s="131">
        <f>'[13]1、X40039_2020年12月'!E22</f>
        <v>-10.85</v>
      </c>
      <c r="F17" s="1"/>
      <c r="G17" s="1"/>
    </row>
    <row r="18" spans="1:7" ht="28.5" customHeight="1">
      <c r="A18" s="82" t="s">
        <v>119</v>
      </c>
      <c r="B18" s="136" t="s">
        <v>23</v>
      </c>
      <c r="C18" s="137">
        <f>'[13]1、X40039_2020年12月'!$C23/10000</f>
        <v>47.7226</v>
      </c>
      <c r="D18" s="131">
        <f>'[13]1、X40039_2020年12月'!E23</f>
        <v>-12.72</v>
      </c>
      <c r="F18" s="1"/>
      <c r="G18" s="1"/>
    </row>
    <row r="19" spans="1:4" ht="17.25">
      <c r="A19" s="10"/>
      <c r="B19" s="4"/>
      <c r="C19" s="10"/>
      <c r="D19" s="10"/>
    </row>
    <row r="20" spans="1:4" ht="17.25">
      <c r="A20" s="10"/>
      <c r="B20" s="4"/>
      <c r="C20" s="10"/>
      <c r="D20" s="10"/>
    </row>
    <row r="21" spans="1:4" ht="17.25">
      <c r="A21" s="10"/>
      <c r="B21" s="4"/>
      <c r="C21" s="10"/>
      <c r="D21" s="10"/>
    </row>
    <row r="22" spans="1:4" ht="17.25">
      <c r="A22" s="10"/>
      <c r="B22" s="4"/>
      <c r="C22" s="10"/>
      <c r="D22" s="10"/>
    </row>
    <row r="23" spans="1:4" ht="17.25">
      <c r="A23" s="10"/>
      <c r="B23" s="4"/>
      <c r="C23" s="10"/>
      <c r="D23" s="10"/>
    </row>
    <row r="24" spans="1:4" ht="17.25">
      <c r="A24" s="10"/>
      <c r="B24" s="4"/>
      <c r="C24" s="10"/>
      <c r="D24" s="10"/>
    </row>
    <row r="25" spans="1:4" ht="17.25">
      <c r="A25" s="10"/>
      <c r="B25" s="4"/>
      <c r="C25" s="10"/>
      <c r="D25" s="10"/>
    </row>
    <row r="26" spans="1:4" ht="17.25">
      <c r="A26" s="10"/>
      <c r="B26" s="4"/>
      <c r="C26" s="10"/>
      <c r="D26" s="10"/>
    </row>
    <row r="27" spans="1:4" ht="17.25">
      <c r="A27" s="10"/>
      <c r="B27" s="4"/>
      <c r="C27" s="10"/>
      <c r="D27" s="10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9" sqref="G9"/>
    </sheetView>
  </sheetViews>
  <sheetFormatPr defaultColWidth="8.00390625" defaultRowHeight="14.25"/>
  <cols>
    <col min="1" max="1" width="26.875" style="35" customWidth="1"/>
    <col min="2" max="2" width="12.125" style="35" customWidth="1"/>
    <col min="3" max="3" width="15.125" style="35" customWidth="1"/>
    <col min="4" max="4" width="11.50390625" style="35" customWidth="1"/>
    <col min="5" max="16384" width="8.00390625" style="35" customWidth="1"/>
  </cols>
  <sheetData>
    <row r="1" spans="1:4" ht="19.5" customHeight="1">
      <c r="A1" s="366" t="s">
        <v>125</v>
      </c>
      <c r="B1" s="366"/>
      <c r="C1" s="367"/>
      <c r="D1" s="367"/>
    </row>
    <row r="2" spans="1:4" ht="15.75">
      <c r="A2" s="50"/>
      <c r="B2" s="50"/>
      <c r="C2" s="50"/>
      <c r="D2" s="50"/>
    </row>
    <row r="3" spans="1:4" ht="17.25">
      <c r="A3" s="337"/>
      <c r="B3" s="337"/>
      <c r="C3" s="337"/>
      <c r="D3" s="51"/>
    </row>
    <row r="4" spans="1:4" ht="24" customHeight="1">
      <c r="A4" s="52" t="s">
        <v>289</v>
      </c>
      <c r="B4" s="52" t="s">
        <v>88</v>
      </c>
      <c r="C4" s="53" t="s">
        <v>126</v>
      </c>
      <c r="D4" s="54" t="s">
        <v>127</v>
      </c>
    </row>
    <row r="5" spans="1:4" ht="24.75" customHeight="1">
      <c r="A5" s="55" t="s">
        <v>128</v>
      </c>
      <c r="B5" s="138" t="s">
        <v>14</v>
      </c>
      <c r="C5" s="139">
        <f>'[4]Sheet1'!B21/10000</f>
        <v>1574.0080236550302</v>
      </c>
      <c r="D5" s="140">
        <f>ROUND('[4]Sheet1'!D21,1)</f>
        <v>-2.3</v>
      </c>
    </row>
    <row r="6" spans="1:4" ht="24.75" customHeight="1">
      <c r="A6" s="141" t="s">
        <v>129</v>
      </c>
      <c r="B6" s="56" t="s">
        <v>14</v>
      </c>
      <c r="C6" s="142"/>
      <c r="D6" s="143"/>
    </row>
    <row r="7" spans="1:4" ht="24.75" customHeight="1">
      <c r="A7" s="144" t="s">
        <v>130</v>
      </c>
      <c r="B7" s="56" t="s">
        <v>14</v>
      </c>
      <c r="C7" s="142">
        <f>'[4]Sheet1'!B23/10000</f>
        <v>1360.0059179503492</v>
      </c>
      <c r="D7" s="143">
        <f>ROUND('[4]Sheet1'!D23,1)</f>
        <v>-2.5</v>
      </c>
    </row>
    <row r="8" spans="1:4" ht="24.75" customHeight="1">
      <c r="A8" s="144" t="s">
        <v>131</v>
      </c>
      <c r="B8" s="56" t="s">
        <v>14</v>
      </c>
      <c r="C8" s="142">
        <f>'[4]Sheet1'!B24/10000</f>
        <v>214.0021057046812</v>
      </c>
      <c r="D8" s="143">
        <f>ROUND('[4]Sheet1'!D24,1)</f>
        <v>-1</v>
      </c>
    </row>
    <row r="9" spans="1:4" ht="24.75" customHeight="1">
      <c r="A9" s="141" t="s">
        <v>132</v>
      </c>
      <c r="B9" s="56" t="s">
        <v>14</v>
      </c>
      <c r="C9" s="142"/>
      <c r="D9" s="143"/>
    </row>
    <row r="10" spans="1:4" ht="24.75" customHeight="1">
      <c r="A10" s="144" t="s">
        <v>133</v>
      </c>
      <c r="B10" s="56" t="s">
        <v>14</v>
      </c>
      <c r="C10" s="142">
        <f>'[4]Sheet1'!B26/10000</f>
        <v>1349.42479708569</v>
      </c>
      <c r="D10" s="143">
        <f>ROUND('[4]Sheet1'!D26,1)</f>
        <v>-1.1</v>
      </c>
    </row>
    <row r="11" spans="1:4" ht="24.75" customHeight="1">
      <c r="A11" s="145" t="s">
        <v>134</v>
      </c>
      <c r="B11" s="146" t="s">
        <v>14</v>
      </c>
      <c r="C11" s="147">
        <f>'[4]Sheet1'!B27/10000</f>
        <v>224.58322656934038</v>
      </c>
      <c r="D11" s="148">
        <f>ROUND('[4]Sheet1'!D27,1)</f>
        <v>-9</v>
      </c>
    </row>
    <row r="12" spans="1:5" ht="24.75" customHeight="1">
      <c r="A12" s="368" t="s">
        <v>373</v>
      </c>
      <c r="B12" s="209"/>
      <c r="C12" s="210"/>
      <c r="D12" s="211"/>
      <c r="E12" s="42"/>
    </row>
    <row r="13" spans="1:7" ht="24.75" customHeight="1">
      <c r="A13" s="369" t="s">
        <v>294</v>
      </c>
      <c r="B13" s="57" t="s">
        <v>135</v>
      </c>
      <c r="C13" s="58">
        <v>5792.07</v>
      </c>
      <c r="D13" s="59">
        <v>-15.6</v>
      </c>
      <c r="G13" s="301"/>
    </row>
    <row r="14" spans="1:4" ht="24.75" customHeight="1">
      <c r="A14" s="369" t="s">
        <v>295</v>
      </c>
      <c r="B14" s="57" t="s">
        <v>135</v>
      </c>
      <c r="C14" s="58">
        <v>1.99</v>
      </c>
      <c r="D14" s="59">
        <v>-95.3</v>
      </c>
    </row>
    <row r="15" spans="1:7" ht="24.75" customHeight="1">
      <c r="A15" s="369" t="s">
        <v>296</v>
      </c>
      <c r="B15" s="56" t="s">
        <v>14</v>
      </c>
      <c r="C15" s="58">
        <v>579.31</v>
      </c>
      <c r="D15" s="59">
        <v>-12.9</v>
      </c>
      <c r="G15" s="301"/>
    </row>
    <row r="16" spans="1:4" ht="24.75" customHeight="1">
      <c r="A16" s="370" t="s">
        <v>297</v>
      </c>
      <c r="B16" s="212" t="s">
        <v>342</v>
      </c>
      <c r="C16" s="204">
        <v>826.7</v>
      </c>
      <c r="D16" s="60">
        <v>-95.2</v>
      </c>
    </row>
    <row r="17" spans="1:4" ht="17.25">
      <c r="A17" s="13" t="s">
        <v>200</v>
      </c>
      <c r="B17" s="13"/>
      <c r="C17" s="14"/>
      <c r="D17" s="14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35" customWidth="1"/>
    <col min="2" max="2" width="17.50390625" style="35" customWidth="1"/>
    <col min="3" max="3" width="12.625" style="35" customWidth="1"/>
    <col min="4" max="16384" width="8.00390625" style="35" customWidth="1"/>
  </cols>
  <sheetData>
    <row r="1" spans="1:3" ht="42.75" customHeight="1">
      <c r="A1" s="362" t="s">
        <v>136</v>
      </c>
      <c r="B1" s="362"/>
      <c r="C1" s="362"/>
    </row>
    <row r="2" spans="1:3" ht="6.75" customHeight="1">
      <c r="A2" s="149"/>
      <c r="B2" s="149"/>
      <c r="C2" s="149"/>
    </row>
    <row r="3" spans="1:3" ht="15.75" customHeight="1">
      <c r="A3" s="150"/>
      <c r="B3" s="338"/>
      <c r="C3" s="338"/>
    </row>
    <row r="4" spans="1:3" ht="32.25" customHeight="1">
      <c r="A4" s="151" t="s">
        <v>289</v>
      </c>
      <c r="B4" s="53" t="s">
        <v>300</v>
      </c>
      <c r="C4" s="54" t="s">
        <v>75</v>
      </c>
    </row>
    <row r="5" spans="1:3" ht="17.25">
      <c r="A5" s="152" t="s">
        <v>138</v>
      </c>
      <c r="B5" s="153">
        <f>'[4]Sheet1'!$B31/10000</f>
        <v>456.12897999999996</v>
      </c>
      <c r="C5" s="154">
        <f>ROUND('[4]Sheet1'!$C$31,1)</f>
        <v>9.1</v>
      </c>
    </row>
    <row r="6" spans="1:3" ht="21" customHeight="1">
      <c r="A6" s="152" t="s">
        <v>139</v>
      </c>
      <c r="B6" s="155">
        <f>'[4]Sheet1'!$B33/10000</f>
        <v>54.067569999999996</v>
      </c>
      <c r="C6" s="156">
        <f>ROUND('[4]Sheet1'!$C33,1)</f>
        <v>13.7</v>
      </c>
    </row>
    <row r="7" spans="1:3" ht="21" customHeight="1">
      <c r="A7" s="152" t="s">
        <v>140</v>
      </c>
      <c r="B7" s="155">
        <f>'[4]Sheet1'!$B34/10000</f>
        <v>4.591080000000001</v>
      </c>
      <c r="C7" s="156">
        <f>ROUND('[4]Sheet1'!$C34,1)</f>
        <v>-1</v>
      </c>
    </row>
    <row r="8" spans="1:3" ht="21" customHeight="1">
      <c r="A8" s="152" t="s">
        <v>141</v>
      </c>
      <c r="B8" s="155">
        <f>'[4]Sheet1'!$B35/10000</f>
        <v>8.82858</v>
      </c>
      <c r="C8" s="156">
        <f>ROUND('[4]Sheet1'!$C35,1)</f>
        <v>8</v>
      </c>
    </row>
    <row r="9" spans="1:3" ht="21" customHeight="1">
      <c r="A9" s="152" t="s">
        <v>142</v>
      </c>
      <c r="B9" s="155">
        <f>'[4]Sheet1'!$B36/10000</f>
        <v>37.72148</v>
      </c>
      <c r="C9" s="156">
        <f>ROUND('[4]Sheet1'!$C36,1)</f>
        <v>8.9</v>
      </c>
    </row>
    <row r="10" spans="1:3" ht="21" customHeight="1">
      <c r="A10" s="152" t="s">
        <v>143</v>
      </c>
      <c r="B10" s="155">
        <f>'[4]Sheet1'!$B37/10000</f>
        <v>2.0153</v>
      </c>
      <c r="C10" s="156">
        <f>ROUND('[4]Sheet1'!$C37,1)</f>
        <v>11.3</v>
      </c>
    </row>
    <row r="11" spans="1:3" ht="21" customHeight="1">
      <c r="A11" s="152" t="s">
        <v>144</v>
      </c>
      <c r="B11" s="155">
        <f>'[4]Sheet1'!$B38/10000</f>
        <v>11.6097</v>
      </c>
      <c r="C11" s="156">
        <f>ROUND('[4]Sheet1'!$C38,1)</f>
        <v>2.6</v>
      </c>
    </row>
    <row r="12" spans="1:3" ht="21" customHeight="1">
      <c r="A12" s="152" t="s">
        <v>145</v>
      </c>
      <c r="B12" s="155">
        <f>'[4]Sheet1'!$B39/10000</f>
        <v>21.126720000000002</v>
      </c>
      <c r="C12" s="156">
        <f>ROUND('[4]Sheet1'!$C39,1)</f>
        <v>14.9</v>
      </c>
    </row>
    <row r="13" spans="1:3" ht="21" customHeight="1">
      <c r="A13" s="152" t="s">
        <v>146</v>
      </c>
      <c r="B13" s="155">
        <f>'[4]Sheet1'!$B40/10000</f>
        <v>9.45575</v>
      </c>
      <c r="C13" s="156">
        <f>ROUND('[4]Sheet1'!$C40,1)</f>
        <v>5.1</v>
      </c>
    </row>
    <row r="14" spans="1:3" ht="21" customHeight="1">
      <c r="A14" s="152" t="s">
        <v>147</v>
      </c>
      <c r="B14" s="155">
        <f>'[4]Sheet1'!$B41/10000</f>
        <v>2.56737</v>
      </c>
      <c r="C14" s="156">
        <f>ROUND('[4]Sheet1'!$C41,1)</f>
        <v>15.7</v>
      </c>
    </row>
    <row r="15" spans="1:3" ht="21" customHeight="1">
      <c r="A15" s="152" t="s">
        <v>148</v>
      </c>
      <c r="B15" s="155">
        <f>'[4]Sheet1'!$B42/10000</f>
        <v>0.77598</v>
      </c>
      <c r="C15" s="156">
        <f>ROUND('[4]Sheet1'!$C42,1)</f>
        <v>9</v>
      </c>
    </row>
    <row r="16" spans="1:3" ht="21" customHeight="1">
      <c r="A16" s="152" t="s">
        <v>149</v>
      </c>
      <c r="B16" s="155">
        <f>'[4]Sheet1'!$B43/10000</f>
        <v>0.10095</v>
      </c>
      <c r="C16" s="156">
        <f>ROUND('[4]Sheet1'!$C43,1)</f>
        <v>8.2</v>
      </c>
    </row>
    <row r="17" spans="1:3" ht="21" customHeight="1">
      <c r="A17" s="152" t="s">
        <v>150</v>
      </c>
      <c r="B17" s="155">
        <f>'[4]Sheet1'!$B44/10000</f>
        <v>23.70982</v>
      </c>
      <c r="C17" s="156">
        <f>ROUND('[4]Sheet1'!$C44,1)</f>
        <v>7.8</v>
      </c>
    </row>
    <row r="18" spans="1:3" ht="21" customHeight="1">
      <c r="A18" s="152" t="s">
        <v>151</v>
      </c>
      <c r="B18" s="155">
        <f>'[4]Sheet1'!$B45/10000</f>
        <v>23.31195</v>
      </c>
      <c r="C18" s="156">
        <f>ROUND('[4]Sheet1'!$C45,1)</f>
        <v>17.4</v>
      </c>
    </row>
    <row r="19" spans="1:3" ht="21" customHeight="1">
      <c r="A19" s="152" t="s">
        <v>152</v>
      </c>
      <c r="B19" s="155">
        <f>'[4]Sheet1'!$B46/10000</f>
        <v>7.089589999999999</v>
      </c>
      <c r="C19" s="156">
        <f>ROUND('[4]Sheet1'!$C46,1)</f>
        <v>17.8</v>
      </c>
    </row>
    <row r="20" spans="1:3" ht="21" customHeight="1">
      <c r="A20" s="152" t="s">
        <v>153</v>
      </c>
      <c r="B20" s="155">
        <f>'[4]Sheet1'!$B47/10000</f>
        <v>6.658060000000001</v>
      </c>
      <c r="C20" s="156">
        <f>ROUND('[4]Sheet1'!$C47,1)</f>
        <v>9.8</v>
      </c>
    </row>
    <row r="21" spans="1:3" ht="21" customHeight="1">
      <c r="A21" s="152" t="s">
        <v>154</v>
      </c>
      <c r="B21" s="155">
        <f>'[4]Sheet1'!$B48/10000</f>
        <v>4.59326</v>
      </c>
      <c r="C21" s="156">
        <f>ROUND('[4]Sheet1'!$C48,1)</f>
        <v>1.8</v>
      </c>
    </row>
    <row r="22" spans="1:3" ht="21" customHeight="1">
      <c r="A22" s="152" t="s">
        <v>155</v>
      </c>
      <c r="B22" s="155">
        <f>'[4]Sheet1'!$B49/10000</f>
        <v>4.5195099999999995</v>
      </c>
      <c r="C22" s="156">
        <f>ROUND('[4]Sheet1'!$C49,1)</f>
        <v>11.9</v>
      </c>
    </row>
    <row r="23" spans="1:3" ht="21" customHeight="1">
      <c r="A23" s="152" t="s">
        <v>156</v>
      </c>
      <c r="B23" s="155">
        <f>'[4]Sheet1'!$B50/10000</f>
        <v>80.02497</v>
      </c>
      <c r="C23" s="156">
        <f>ROUND('[4]Sheet1'!$C50,1)</f>
        <v>5.7</v>
      </c>
    </row>
    <row r="24" spans="1:3" ht="21" customHeight="1">
      <c r="A24" s="152" t="s">
        <v>157</v>
      </c>
      <c r="B24" s="155">
        <f>'[4]Sheet1'!$B51/10000</f>
        <v>22.43747</v>
      </c>
      <c r="C24" s="156">
        <f>ROUND('[4]Sheet1'!$C51,1)</f>
        <v>7.2</v>
      </c>
    </row>
    <row r="25" spans="1:3" ht="21" customHeight="1">
      <c r="A25" s="152" t="s">
        <v>158</v>
      </c>
      <c r="B25" s="155">
        <f>'[4]Sheet1'!$B52/10000</f>
        <v>7.9201</v>
      </c>
      <c r="C25" s="156">
        <f>ROUND('[4]Sheet1'!$C52,1)</f>
        <v>11.8</v>
      </c>
    </row>
    <row r="26" spans="1:3" ht="21" customHeight="1">
      <c r="A26" s="152" t="s">
        <v>159</v>
      </c>
      <c r="B26" s="155">
        <f>'[4]Sheet1'!$B53/10000</f>
        <v>111.49151</v>
      </c>
      <c r="C26" s="156">
        <f>ROUND('[4]Sheet1'!$C53,1)</f>
        <v>8.2</v>
      </c>
    </row>
    <row r="27" spans="1:3" ht="21" customHeight="1">
      <c r="A27" s="152" t="s">
        <v>160</v>
      </c>
      <c r="B27" s="155">
        <f>'[4]Sheet1'!$B54/10000</f>
        <v>1.8953200000000001</v>
      </c>
      <c r="C27" s="156">
        <f>ROUND('[4]Sheet1'!$C54,1)</f>
        <v>9.7</v>
      </c>
    </row>
    <row r="28" spans="1:3" ht="21" customHeight="1">
      <c r="A28" s="157" t="s">
        <v>161</v>
      </c>
      <c r="B28" s="158">
        <f>'[4]Sheet1'!$B55/10000</f>
        <v>9.61694</v>
      </c>
      <c r="C28" s="159">
        <f>ROUND('[4]Sheet1'!$C55,1)</f>
        <v>11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1" sqref="I11"/>
    </sheetView>
  </sheetViews>
  <sheetFormatPr defaultColWidth="8.00390625" defaultRowHeight="14.25"/>
  <cols>
    <col min="1" max="1" width="36.375" style="35" customWidth="1"/>
    <col min="2" max="2" width="13.375" style="35" customWidth="1"/>
    <col min="3" max="3" width="14.00390625" style="36" customWidth="1"/>
    <col min="4" max="4" width="13.00390625" style="35" bestFit="1" customWidth="1"/>
    <col min="5" max="6" width="17.25390625" style="35" bestFit="1" customWidth="1"/>
    <col min="7" max="16384" width="8.00390625" style="35" customWidth="1"/>
  </cols>
  <sheetData>
    <row r="1" spans="1:4" ht="24.75">
      <c r="A1" s="365" t="s">
        <v>162</v>
      </c>
      <c r="B1" s="365"/>
      <c r="C1" s="365"/>
      <c r="D1" s="365"/>
    </row>
    <row r="2" spans="1:4" ht="15.75">
      <c r="A2" s="8"/>
      <c r="B2" s="8"/>
      <c r="C2" s="8"/>
      <c r="D2" s="9"/>
    </row>
    <row r="3" spans="1:4" ht="17.25">
      <c r="A3" s="371"/>
      <c r="B3" s="371"/>
      <c r="C3" s="371"/>
      <c r="D3" s="372" t="s">
        <v>163</v>
      </c>
    </row>
    <row r="4" spans="1:4" ht="26.25" customHeight="1">
      <c r="A4" s="373" t="s">
        <v>374</v>
      </c>
      <c r="B4" s="373" t="s">
        <v>194</v>
      </c>
      <c r="C4" s="373" t="s">
        <v>195</v>
      </c>
      <c r="D4" s="374" t="s">
        <v>127</v>
      </c>
    </row>
    <row r="5" spans="1:5" s="1" customFormat="1" ht="26.25" customHeight="1">
      <c r="A5" s="375" t="s">
        <v>292</v>
      </c>
      <c r="B5" s="161">
        <f>'[1]Sheet2'!B6/10000</f>
        <v>43.6944</v>
      </c>
      <c r="C5" s="162">
        <f>'[1]Sheet2'!C6/10000</f>
        <v>333.5396</v>
      </c>
      <c r="D5" s="163">
        <f>ROUND('[1]Sheet2'!$E6,1)</f>
        <v>-1.5</v>
      </c>
      <c r="E5" s="11"/>
    </row>
    <row r="6" spans="1:5" ht="26.25" customHeight="1">
      <c r="A6" s="376" t="s">
        <v>164</v>
      </c>
      <c r="B6" s="165">
        <f>'[1]Sheet2'!B7/10000</f>
        <v>33.4161</v>
      </c>
      <c r="C6" s="166">
        <f>'[1]Sheet2'!C7/10000</f>
        <v>274.8915</v>
      </c>
      <c r="D6" s="167">
        <f>ROUND('[1]Sheet2'!$E7,1)</f>
        <v>-2.9</v>
      </c>
      <c r="E6" s="11"/>
    </row>
    <row r="7" spans="1:5" ht="26.25" customHeight="1">
      <c r="A7" s="376" t="s">
        <v>165</v>
      </c>
      <c r="B7" s="165">
        <f>'[1]Sheet2'!B8/10000</f>
        <v>10.2783</v>
      </c>
      <c r="C7" s="166">
        <f>'[1]Sheet2'!C8/10000</f>
        <v>58.6481</v>
      </c>
      <c r="D7" s="167">
        <f>ROUND('[1]Sheet2'!$E8,1)</f>
        <v>5.4</v>
      </c>
      <c r="E7" s="11"/>
    </row>
    <row r="8" spans="1:5" ht="26.25" customHeight="1">
      <c r="A8" s="375" t="s">
        <v>201</v>
      </c>
      <c r="B8" s="165">
        <f>'[1]Sheet2'!B9/10000</f>
        <v>26.5077</v>
      </c>
      <c r="C8" s="166">
        <f>'[1]Sheet2'!C9/10000</f>
        <v>152.7325</v>
      </c>
      <c r="D8" s="167">
        <f>ROUND('[1]Sheet2'!$E9,1)</f>
        <v>1.7</v>
      </c>
      <c r="E8" s="11"/>
    </row>
    <row r="9" spans="1:5" ht="26.25" customHeight="1">
      <c r="A9" s="376" t="s">
        <v>164</v>
      </c>
      <c r="B9" s="165">
        <f>'[1]Sheet2'!B10/10000</f>
        <v>16.3052</v>
      </c>
      <c r="C9" s="166">
        <f>'[1]Sheet2'!C10/10000</f>
        <v>95.5518</v>
      </c>
      <c r="D9" s="167">
        <f>ROUND('[1]Sheet2'!$E10,1)</f>
        <v>-0.6</v>
      </c>
      <c r="E9" s="11"/>
    </row>
    <row r="10" spans="1:5" ht="26.25" customHeight="1">
      <c r="A10" s="377" t="s">
        <v>375</v>
      </c>
      <c r="B10" s="165">
        <f>'[1]Sheet2'!B11/10000</f>
        <v>14.3393</v>
      </c>
      <c r="C10" s="166">
        <f>'[1]Sheet2'!C11/10000</f>
        <v>162.7626</v>
      </c>
      <c r="D10" s="167">
        <f>ROUND('[1]Sheet2'!$E11,1)</f>
        <v>-3.9</v>
      </c>
      <c r="E10" s="11"/>
    </row>
    <row r="11" spans="1:5" s="1" customFormat="1" ht="26.25" customHeight="1">
      <c r="A11" s="378" t="s">
        <v>293</v>
      </c>
      <c r="B11" s="168">
        <f>'[1]Sheet2'!B12/10000</f>
        <v>93.4613</v>
      </c>
      <c r="C11" s="169">
        <f>'[1]Sheet2'!C12/10000</f>
        <v>539.174</v>
      </c>
      <c r="D11" s="170">
        <f>ROUND('[1]Sheet2'!$E12,1)</f>
        <v>1.3</v>
      </c>
      <c r="E11" s="11"/>
    </row>
    <row r="12" spans="1:4" ht="26.25" customHeight="1">
      <c r="A12" s="373" t="s">
        <v>166</v>
      </c>
      <c r="B12" s="379" t="s">
        <v>167</v>
      </c>
      <c r="C12" s="380" t="s">
        <v>168</v>
      </c>
      <c r="D12" s="381" t="s">
        <v>169</v>
      </c>
    </row>
    <row r="13" spans="1:5" ht="26.25" customHeight="1">
      <c r="A13" s="382" t="s">
        <v>170</v>
      </c>
      <c r="B13" s="171">
        <f>'[2]Sheet1'!$C6/10000</f>
        <v>3067.1176965168</v>
      </c>
      <c r="C13" s="172">
        <f>'[2]Sheet1'!D6/10000</f>
        <v>2759.0030010126</v>
      </c>
      <c r="D13" s="173">
        <f>'[2]Sheet1'!$F$6</f>
        <v>11.167610016774802</v>
      </c>
      <c r="E13" s="61"/>
    </row>
    <row r="14" spans="1:4" ht="26.25" customHeight="1">
      <c r="A14" s="376" t="s">
        <v>171</v>
      </c>
      <c r="B14" s="165">
        <f>'[2]Sheet1'!$C7/10000</f>
        <v>1929.2040476298</v>
      </c>
      <c r="C14" s="166">
        <f>'[2]Sheet1'!D7/10000</f>
        <v>1689.4621799782</v>
      </c>
      <c r="D14" s="167">
        <f>ROUND('[2]Sheet1'!F7,1)</f>
        <v>14.2</v>
      </c>
    </row>
    <row r="15" spans="1:4" ht="26.25" customHeight="1">
      <c r="A15" s="164" t="s">
        <v>172</v>
      </c>
      <c r="B15" s="165">
        <f>'[2]Sheet1'!$C8/10000</f>
        <v>586.6601952582</v>
      </c>
      <c r="C15" s="166">
        <f>'[2]Sheet1'!D8/10000</f>
        <v>538.9620655669</v>
      </c>
      <c r="D15" s="167">
        <f>ROUND('[2]Sheet1'!F8,1)</f>
        <v>8.8</v>
      </c>
    </row>
    <row r="16" spans="1:4" ht="26.25" customHeight="1">
      <c r="A16" s="164" t="s">
        <v>197</v>
      </c>
      <c r="B16" s="165">
        <f>'[2]Sheet1'!$C9/10000</f>
        <v>80.9310567224</v>
      </c>
      <c r="C16" s="166">
        <f>'[2]Sheet1'!D9/10000</f>
        <v>75.5148196451</v>
      </c>
      <c r="D16" s="167">
        <f>ROUND('[2]Sheet1'!F9,1)</f>
        <v>7.2</v>
      </c>
    </row>
    <row r="17" spans="1:4" ht="26.25" customHeight="1">
      <c r="A17" s="164" t="s">
        <v>198</v>
      </c>
      <c r="B17" s="165">
        <f>'[2]Sheet1'!$C10/10000</f>
        <v>448.5749615519</v>
      </c>
      <c r="C17" s="166">
        <f>'[2]Sheet1'!D10/10000</f>
        <v>453.50797989959995</v>
      </c>
      <c r="D17" s="167">
        <f>ROUND('[2]Sheet1'!F10,1)</f>
        <v>-1.1</v>
      </c>
    </row>
    <row r="18" spans="1:4" ht="26.25" customHeight="1">
      <c r="A18" s="164" t="s">
        <v>173</v>
      </c>
      <c r="B18" s="165">
        <f>'[2]Sheet1'!$C11/10000</f>
        <v>20.7812273171</v>
      </c>
      <c r="C18" s="166">
        <f>'[2]Sheet1'!D11/10000</f>
        <v>0.5781746912000001</v>
      </c>
      <c r="D18" s="167">
        <f>ROUND('[2]Sheet1'!F11,1)</f>
        <v>3494.3</v>
      </c>
    </row>
    <row r="19" spans="1:6" ht="26.25" customHeight="1">
      <c r="A19" s="160" t="s">
        <v>174</v>
      </c>
      <c r="B19" s="171">
        <f>'[2]Sheet1'!$C12/10000</f>
        <v>2465.1339974751</v>
      </c>
      <c r="C19" s="172">
        <f>'[2]Sheet1'!D12/10000</f>
        <v>1993.7972825663</v>
      </c>
      <c r="D19" s="173">
        <f>ROUND('[2]Sheet1'!F12,1)</f>
        <v>23.6</v>
      </c>
      <c r="E19" s="62"/>
      <c r="F19" s="62"/>
    </row>
    <row r="20" spans="1:4" ht="26.25" customHeight="1">
      <c r="A20" s="164" t="s">
        <v>298</v>
      </c>
      <c r="B20" s="165">
        <f>'[2]Sheet1'!$C13/10000</f>
        <v>553.022362677</v>
      </c>
      <c r="C20" s="166">
        <f>'[2]Sheet1'!D13/10000</f>
        <v>444.25214661250004</v>
      </c>
      <c r="D20" s="167">
        <f>ROUND('[2]Sheet1'!F13,1)</f>
        <v>23.7</v>
      </c>
    </row>
    <row r="21" spans="1:5" ht="26.25" customHeight="1">
      <c r="A21" s="174" t="s">
        <v>299</v>
      </c>
      <c r="B21" s="168">
        <f>'[2]Sheet1'!$C14/10000</f>
        <v>1861.0594191962</v>
      </c>
      <c r="C21" s="169">
        <f>'[2]Sheet1'!D14/10000</f>
        <v>1517.443538561</v>
      </c>
      <c r="D21" s="170">
        <f>ROUND('[2]Sheet1'!F14,1)</f>
        <v>22.9</v>
      </c>
      <c r="E21" s="62"/>
    </row>
    <row r="22" spans="1:4" ht="35.25" customHeight="1">
      <c r="A22" s="339" t="s">
        <v>369</v>
      </c>
      <c r="B22" s="339"/>
      <c r="C22" s="339"/>
      <c r="D22" s="339"/>
    </row>
  </sheetData>
  <sheetProtection/>
  <mergeCells count="2">
    <mergeCell ref="A1:D1"/>
    <mergeCell ref="A22:D2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35" customWidth="1"/>
    <col min="2" max="2" width="15.50390625" style="35" customWidth="1"/>
    <col min="3" max="4" width="11.50390625" style="35" customWidth="1"/>
    <col min="5" max="5" width="8.25390625" style="42" bestFit="1" customWidth="1"/>
    <col min="6" max="16384" width="8.00390625" style="35" customWidth="1"/>
  </cols>
  <sheetData>
    <row r="1" spans="1:4" ht="24.75">
      <c r="A1" s="365" t="s">
        <v>175</v>
      </c>
      <c r="B1" s="365"/>
      <c r="C1" s="365"/>
      <c r="D1" s="365"/>
    </row>
    <row r="3" spans="1:4" ht="17.25">
      <c r="A3" s="4"/>
      <c r="B3" s="340" t="s">
        <v>176</v>
      </c>
      <c r="C3" s="340"/>
      <c r="D3" s="340"/>
    </row>
    <row r="4" spans="1:5" s="2" customFormat="1" ht="35.25">
      <c r="A4" s="175" t="s">
        <v>177</v>
      </c>
      <c r="B4" s="176" t="s">
        <v>178</v>
      </c>
      <c r="C4" s="177" t="s">
        <v>179</v>
      </c>
      <c r="D4" s="178" t="s">
        <v>180</v>
      </c>
      <c r="E4" s="5"/>
    </row>
    <row r="5" spans="1:6" s="3" customFormat="1" ht="26.25" customHeight="1">
      <c r="A5" s="179" t="s">
        <v>199</v>
      </c>
      <c r="B5" s="180">
        <f>'[7]CPI (2)'!$B$9</f>
        <v>100.90488605</v>
      </c>
      <c r="C5" s="181">
        <f>'[7]CPI (2)'!$C$9</f>
        <v>99.39235904</v>
      </c>
      <c r="D5" s="182">
        <f>'[7]CPI (2)'!$D$9</f>
        <v>101.67489308</v>
      </c>
      <c r="E5" s="6"/>
      <c r="F5" s="6"/>
    </row>
    <row r="6" spans="1:5" s="3" customFormat="1" ht="26.25" customHeight="1">
      <c r="A6" s="63" t="s">
        <v>190</v>
      </c>
      <c r="B6" s="183">
        <f>'[7]CPI (2)'!$B$10</f>
        <v>102.62477121</v>
      </c>
      <c r="C6" s="184">
        <f>'[7]CPI (2)'!$C$10</f>
        <v>101.31283137</v>
      </c>
      <c r="D6" s="185">
        <f>'[7]CPI (2)'!$D$10</f>
        <v>107.19794972</v>
      </c>
      <c r="E6" s="6"/>
    </row>
    <row r="7" spans="1:5" s="3" customFormat="1" ht="26.25" customHeight="1">
      <c r="A7" s="63" t="s">
        <v>191</v>
      </c>
      <c r="B7" s="186">
        <f>'[7]CPI (2)'!$B18</f>
        <v>100.00007156</v>
      </c>
      <c r="C7" s="187">
        <f>'[7]CPI (2)'!$C18</f>
        <v>99.7366026</v>
      </c>
      <c r="D7" s="59">
        <f>'[7]CPI (2)'!$D18</f>
        <v>99.8035959</v>
      </c>
      <c r="E7" s="6"/>
    </row>
    <row r="8" spans="1:5" s="3" customFormat="1" ht="26.25" customHeight="1">
      <c r="A8" s="63" t="s">
        <v>312</v>
      </c>
      <c r="B8" s="186">
        <f>'[7]CPI (2)'!$B19</f>
        <v>99.95438302</v>
      </c>
      <c r="C8" s="187">
        <f>'[7]CPI (2)'!$C19</f>
        <v>96.00568908</v>
      </c>
      <c r="D8" s="59">
        <f>'[7]CPI (2)'!$D19</f>
        <v>97.70543213</v>
      </c>
      <c r="E8" s="6"/>
    </row>
    <row r="9" spans="1:5" s="3" customFormat="1" ht="26.25" customHeight="1">
      <c r="A9" s="63" t="s">
        <v>313</v>
      </c>
      <c r="B9" s="186">
        <f>'[7]CPI (2)'!$B20</f>
        <v>100.02653036</v>
      </c>
      <c r="C9" s="187">
        <f>'[7]CPI (2)'!$C20</f>
        <v>100.2898679</v>
      </c>
      <c r="D9" s="59">
        <f>'[7]CPI (2)'!$D20</f>
        <v>99.97581327</v>
      </c>
      <c r="E9" s="6"/>
    </row>
    <row r="10" spans="1:5" s="3" customFormat="1" ht="26.25" customHeight="1">
      <c r="A10" s="63" t="s">
        <v>314</v>
      </c>
      <c r="B10" s="186">
        <f>'[7]CPI (2)'!$B21</f>
        <v>100.58597944</v>
      </c>
      <c r="C10" s="187">
        <f>'[7]CPI (2)'!$C21</f>
        <v>97.0391346</v>
      </c>
      <c r="D10" s="59">
        <f>'[7]CPI (2)'!$D21</f>
        <v>96.9530735</v>
      </c>
      <c r="E10" s="6"/>
    </row>
    <row r="11" spans="1:5" s="3" customFormat="1" ht="26.25" customHeight="1">
      <c r="A11" s="63" t="s">
        <v>315</v>
      </c>
      <c r="B11" s="186">
        <f>'[7]CPI (2)'!$B22</f>
        <v>100.00002507</v>
      </c>
      <c r="C11" s="187">
        <f>'[7]CPI (2)'!$C22</f>
        <v>100.26363741</v>
      </c>
      <c r="D11" s="59">
        <f>'[7]CPI (2)'!$D22</f>
        <v>100.71676235</v>
      </c>
      <c r="E11" s="6"/>
    </row>
    <row r="12" spans="1:5" s="3" customFormat="1" ht="26.25" customHeight="1">
      <c r="A12" s="63" t="s">
        <v>316</v>
      </c>
      <c r="B12" s="186">
        <f>'[7]CPI (2)'!$B23</f>
        <v>100</v>
      </c>
      <c r="C12" s="187">
        <f>'[7]CPI (2)'!$C23</f>
        <v>102.0505479</v>
      </c>
      <c r="D12" s="59">
        <f>'[7]CPI (2)'!$D23</f>
        <v>101.8242683</v>
      </c>
      <c r="E12" s="6"/>
    </row>
    <row r="13" spans="1:5" s="3" customFormat="1" ht="26.25" customHeight="1">
      <c r="A13" s="63" t="s">
        <v>317</v>
      </c>
      <c r="B13" s="186">
        <f>'[7]CPI (2)'!$B24</f>
        <v>99.98107726</v>
      </c>
      <c r="C13" s="187">
        <f>'[7]CPI (2)'!$C24</f>
        <v>97.18234825</v>
      </c>
      <c r="D13" s="59">
        <f>'[7]CPI (2)'!$D24</f>
        <v>103.03726638</v>
      </c>
      <c r="E13" s="6"/>
    </row>
    <row r="14" spans="1:5" s="3" customFormat="1" ht="26.25" customHeight="1">
      <c r="A14" s="188" t="s">
        <v>181</v>
      </c>
      <c r="B14" s="189">
        <f>'[7]CPI (2)'!$B25</f>
        <v>100.92453442</v>
      </c>
      <c r="C14" s="190">
        <f>'[7]CPI (2)'!$C25</f>
        <v>99.53408927</v>
      </c>
      <c r="D14" s="60">
        <f>'[7]CPI (2)'!$D25</f>
        <v>101.13417979</v>
      </c>
      <c r="E14" s="6"/>
    </row>
    <row r="15" ht="15.75">
      <c r="A15" s="7" t="s">
        <v>182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34" bestFit="1" customWidth="1"/>
    <col min="2" max="3" width="8.875" style="34" customWidth="1"/>
    <col min="4" max="4" width="12.625" style="34" customWidth="1"/>
    <col min="5" max="16384" width="8.875" style="34" customWidth="1"/>
  </cols>
  <sheetData>
    <row r="2" spans="1:4" ht="19.5" customHeight="1">
      <c r="A2" s="360" t="s">
        <v>267</v>
      </c>
      <c r="B2" s="360"/>
      <c r="C2" s="360"/>
      <c r="D2" s="360"/>
    </row>
    <row r="4" spans="1:4" ht="15.75">
      <c r="A4" s="341" t="s">
        <v>268</v>
      </c>
      <c r="B4" s="342" t="s">
        <v>253</v>
      </c>
      <c r="C4" s="343" t="s">
        <v>338</v>
      </c>
      <c r="D4" s="344"/>
    </row>
    <row r="5" spans="1:4" ht="15.75">
      <c r="A5" s="341"/>
      <c r="B5" s="342"/>
      <c r="C5" s="72" t="s">
        <v>283</v>
      </c>
      <c r="D5" s="191" t="s">
        <v>282</v>
      </c>
    </row>
    <row r="6" spans="1:4" ht="15.75">
      <c r="A6" s="67" t="s">
        <v>269</v>
      </c>
      <c r="B6" s="72" t="s">
        <v>278</v>
      </c>
      <c r="C6" s="73">
        <f>'[8]Sheet1'!$E$3</f>
        <v>47804</v>
      </c>
      <c r="D6" s="192">
        <v>7.5</v>
      </c>
    </row>
    <row r="7" spans="1:4" ht="15.75">
      <c r="A7" s="71" t="s">
        <v>280</v>
      </c>
      <c r="B7" s="72" t="s">
        <v>278</v>
      </c>
      <c r="C7" s="73">
        <f>'[8]Sheet1'!$E$4</f>
        <v>13371</v>
      </c>
      <c r="D7" s="192">
        <v>14.8</v>
      </c>
    </row>
    <row r="8" spans="1:4" ht="15.75">
      <c r="A8" s="71" t="s">
        <v>279</v>
      </c>
      <c r="B8" s="72" t="s">
        <v>278</v>
      </c>
      <c r="C8" s="73">
        <f>'[8]Sheet1'!$E$5</f>
        <v>31</v>
      </c>
      <c r="D8" s="214">
        <v>-36.7</v>
      </c>
    </row>
    <row r="9" spans="1:4" ht="15.75">
      <c r="A9" s="71" t="s">
        <v>270</v>
      </c>
      <c r="B9" s="72" t="s">
        <v>278</v>
      </c>
      <c r="C9" s="73">
        <f>'[8]Sheet1'!$E$6</f>
        <v>34402</v>
      </c>
      <c r="D9" s="192">
        <v>4.98</v>
      </c>
    </row>
    <row r="10" spans="1:4" ht="15.75">
      <c r="A10" s="67" t="s">
        <v>271</v>
      </c>
      <c r="B10" s="72" t="s">
        <v>278</v>
      </c>
      <c r="C10" s="73">
        <v>4081</v>
      </c>
      <c r="D10" s="74">
        <v>14.50617283950617</v>
      </c>
    </row>
    <row r="11" spans="1:4" ht="15.75">
      <c r="A11" s="71" t="s">
        <v>272</v>
      </c>
      <c r="B11" s="72" t="s">
        <v>278</v>
      </c>
      <c r="C11" s="73">
        <v>1547</v>
      </c>
      <c r="D11" s="74">
        <v>12.182741116751261</v>
      </c>
    </row>
    <row r="12" spans="1:4" ht="15.75">
      <c r="A12" s="71" t="s">
        <v>273</v>
      </c>
      <c r="B12" s="72" t="s">
        <v>278</v>
      </c>
      <c r="C12" s="73">
        <v>921</v>
      </c>
      <c r="D12" s="74">
        <v>17.324840764331206</v>
      </c>
    </row>
    <row r="13" spans="1:4" ht="15.75">
      <c r="A13" s="71" t="s">
        <v>274</v>
      </c>
      <c r="B13" s="72" t="s">
        <v>278</v>
      </c>
      <c r="C13" s="73">
        <v>836</v>
      </c>
      <c r="D13" s="74">
        <v>30.015552099533437</v>
      </c>
    </row>
    <row r="14" spans="1:4" ht="15.75">
      <c r="A14" s="71" t="s">
        <v>275</v>
      </c>
      <c r="B14" s="72" t="s">
        <v>278</v>
      </c>
      <c r="C14" s="73">
        <v>327</v>
      </c>
      <c r="D14" s="74">
        <v>-2.67857142857143</v>
      </c>
    </row>
    <row r="15" spans="1:4" ht="15.75">
      <c r="A15" s="71" t="s">
        <v>276</v>
      </c>
      <c r="B15" s="72" t="s">
        <v>278</v>
      </c>
      <c r="C15" s="73">
        <v>450</v>
      </c>
      <c r="D15" s="74">
        <v>6.888361045130642</v>
      </c>
    </row>
    <row r="16" spans="1:4" ht="15.75">
      <c r="A16" s="67" t="s">
        <v>277</v>
      </c>
      <c r="B16" s="72" t="s">
        <v>278</v>
      </c>
      <c r="C16" s="73">
        <v>735</v>
      </c>
      <c r="D16" s="74">
        <v>12.042682926829261</v>
      </c>
    </row>
    <row r="17" spans="1:4" ht="15.75">
      <c r="A17" s="71" t="s">
        <v>272</v>
      </c>
      <c r="B17" s="72" t="s">
        <v>278</v>
      </c>
      <c r="C17" s="73">
        <v>287</v>
      </c>
      <c r="D17" s="74">
        <v>28.125</v>
      </c>
    </row>
    <row r="18" spans="1:4" ht="15.75">
      <c r="A18" s="71" t="s">
        <v>273</v>
      </c>
      <c r="B18" s="72" t="s">
        <v>278</v>
      </c>
      <c r="C18" s="73">
        <v>157</v>
      </c>
      <c r="D18" s="74">
        <v>0</v>
      </c>
    </row>
    <row r="19" spans="1:4" ht="15.75">
      <c r="A19" s="71" t="s">
        <v>274</v>
      </c>
      <c r="B19" s="72" t="s">
        <v>278</v>
      </c>
      <c r="C19" s="73">
        <v>221</v>
      </c>
      <c r="D19" s="74">
        <v>16.315789473684216</v>
      </c>
    </row>
    <row r="20" spans="1:4" ht="15.75">
      <c r="A20" s="71" t="s">
        <v>275</v>
      </c>
      <c r="B20" s="72" t="s">
        <v>278</v>
      </c>
      <c r="C20" s="73">
        <v>30</v>
      </c>
      <c r="D20" s="74">
        <v>-3.2258064516129004</v>
      </c>
    </row>
    <row r="21" spans="1:4" ht="15.75">
      <c r="A21" s="71" t="s">
        <v>276</v>
      </c>
      <c r="B21" s="72" t="s">
        <v>278</v>
      </c>
      <c r="C21" s="73">
        <v>40</v>
      </c>
      <c r="D21" s="74">
        <v>-25.92592592592593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P1"/>
    </sheetView>
  </sheetViews>
  <sheetFormatPr defaultColWidth="9.00390625" defaultRowHeight="14.25"/>
  <cols>
    <col min="1" max="1" width="19.375" style="226" customWidth="1"/>
    <col min="2" max="2" width="9.50390625" style="226" bestFit="1" customWidth="1"/>
    <col min="3" max="6" width="9.00390625" style="226" bestFit="1" customWidth="1"/>
    <col min="7" max="7" width="9.00390625" style="226" customWidth="1"/>
    <col min="8" max="8" width="9.00390625" style="226" bestFit="1" customWidth="1"/>
    <col min="9" max="9" width="9.00390625" style="226" customWidth="1"/>
    <col min="10" max="10" width="9.50390625" style="226" bestFit="1" customWidth="1"/>
    <col min="11" max="11" width="9.00390625" style="226" customWidth="1"/>
    <col min="12" max="12" width="9.00390625" style="226" bestFit="1" customWidth="1"/>
    <col min="13" max="13" width="9.00390625" style="226" customWidth="1"/>
    <col min="14" max="14" width="9.50390625" style="226" bestFit="1" customWidth="1"/>
    <col min="15" max="15" width="9.00390625" style="226" customWidth="1"/>
    <col min="16" max="16" width="9.00390625" style="226" bestFit="1" customWidth="1"/>
    <col min="17" max="16384" width="8.875" style="226" customWidth="1"/>
  </cols>
  <sheetData>
    <row r="1" spans="1:16" ht="22.5">
      <c r="A1" s="383" t="s">
        <v>365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3" ht="15.75" thickBo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7" ht="24" customHeight="1">
      <c r="A3" s="345"/>
      <c r="B3" s="347" t="s">
        <v>325</v>
      </c>
      <c r="C3" s="348"/>
      <c r="D3" s="348"/>
      <c r="E3" s="349"/>
      <c r="F3" s="347" t="s">
        <v>233</v>
      </c>
      <c r="G3" s="348"/>
      <c r="H3" s="348"/>
      <c r="I3" s="349"/>
      <c r="J3" s="347" t="s">
        <v>234</v>
      </c>
      <c r="K3" s="348"/>
      <c r="L3" s="348"/>
      <c r="M3" s="349"/>
      <c r="N3" s="350" t="s">
        <v>235</v>
      </c>
      <c r="O3" s="350"/>
      <c r="P3" s="350"/>
      <c r="Q3" s="350"/>
    </row>
    <row r="4" spans="1:17" ht="25.5" customHeight="1">
      <c r="A4" s="346"/>
      <c r="B4" s="228" t="s">
        <v>236</v>
      </c>
      <c r="C4" s="229" t="s">
        <v>326</v>
      </c>
      <c r="D4" s="228" t="s">
        <v>237</v>
      </c>
      <c r="E4" s="230" t="s">
        <v>326</v>
      </c>
      <c r="F4" s="228" t="s">
        <v>236</v>
      </c>
      <c r="G4" s="229" t="s">
        <v>326</v>
      </c>
      <c r="H4" s="228" t="s">
        <v>237</v>
      </c>
      <c r="I4" s="229" t="s">
        <v>326</v>
      </c>
      <c r="J4" s="228" t="s">
        <v>236</v>
      </c>
      <c r="K4" s="229" t="s">
        <v>326</v>
      </c>
      <c r="L4" s="228" t="s">
        <v>237</v>
      </c>
      <c r="M4" s="229" t="s">
        <v>326</v>
      </c>
      <c r="N4" s="228" t="s">
        <v>236</v>
      </c>
      <c r="O4" s="229" t="s">
        <v>326</v>
      </c>
      <c r="P4" s="230" t="s">
        <v>237</v>
      </c>
      <c r="Q4" s="229" t="s">
        <v>326</v>
      </c>
    </row>
    <row r="5" spans="1:17" ht="15.75" thickBot="1">
      <c r="A5" s="231" t="s">
        <v>327</v>
      </c>
      <c r="B5" s="232">
        <f>'[12]公布数据'!$D5</f>
        <v>4001.5479</v>
      </c>
      <c r="C5" s="224" t="s">
        <v>328</v>
      </c>
      <c r="D5" s="221">
        <f>'[12]公布数据'!$E5</f>
        <v>4.2</v>
      </c>
      <c r="E5" s="233" t="s">
        <v>328</v>
      </c>
      <c r="F5" s="232">
        <f>'[12]公布数据'!$G5</f>
        <v>459.9082</v>
      </c>
      <c r="G5" s="224" t="s">
        <v>328</v>
      </c>
      <c r="H5" s="221">
        <f>'[12]公布数据'!$H5</f>
        <v>3.8</v>
      </c>
      <c r="I5" s="224" t="s">
        <v>328</v>
      </c>
      <c r="J5" s="234">
        <f>'[12]公布数据'!$J5</f>
        <v>1622.2452927582328</v>
      </c>
      <c r="K5" s="224" t="s">
        <v>328</v>
      </c>
      <c r="L5" s="221">
        <f>'[12]公布数据'!$K5</f>
        <v>5</v>
      </c>
      <c r="M5" s="224" t="s">
        <v>328</v>
      </c>
      <c r="N5" s="234">
        <f>'[12]公布数据'!$M5</f>
        <v>1919.3944072417669</v>
      </c>
      <c r="O5" s="224" t="s">
        <v>328</v>
      </c>
      <c r="P5" s="225">
        <f>'[12]公布数据'!$N5</f>
        <v>3.7</v>
      </c>
      <c r="Q5" s="224" t="s">
        <v>328</v>
      </c>
    </row>
    <row r="6" spans="1:17" ht="15.75" thickBot="1">
      <c r="A6" s="235" t="s">
        <v>238</v>
      </c>
      <c r="B6" s="232">
        <f>'[12]公布数据'!$D6</f>
        <v>700.3135391956916</v>
      </c>
      <c r="C6" s="236">
        <f>RANK(B6,($B$6:$B$7,$B$9:$B$19))</f>
        <v>1</v>
      </c>
      <c r="D6" s="221">
        <f>'[12]公布数据'!$E6</f>
        <v>4.6</v>
      </c>
      <c r="E6" s="237">
        <f>RANK(D6,($D$6:$D$7,$D$9:$D$19))</f>
        <v>7</v>
      </c>
      <c r="F6" s="232">
        <f>'[12]公布数据'!$G6</f>
        <v>6.727371654767593</v>
      </c>
      <c r="G6" s="238">
        <f>RANK(F6,($F$6:$F$7,$F$9:$F$19),0)</f>
        <v>11</v>
      </c>
      <c r="H6" s="221">
        <f>'[12]公布数据'!$H6</f>
        <v>-6.8</v>
      </c>
      <c r="I6" s="236">
        <f>RANK(H6,($H$6:$H$7,$H$9:$H$18))</f>
        <v>11</v>
      </c>
      <c r="J6" s="234">
        <f>'[12]公布数据'!$J6</f>
        <v>175.15042873052838</v>
      </c>
      <c r="K6" s="236">
        <f>RANK(J6,($J$6:$J$7,$J$9:$J$19))</f>
        <v>3</v>
      </c>
      <c r="L6" s="221">
        <f>'[12]公布数据'!$K6</f>
        <v>3.8</v>
      </c>
      <c r="M6" s="236">
        <f>RANK(L6,($L$6:$L$7,$L$9:$L$19),0)</f>
        <v>7</v>
      </c>
      <c r="N6" s="234">
        <f>'[12]公布数据'!$M6</f>
        <v>518.4357388103956</v>
      </c>
      <c r="O6" s="236">
        <f>RANK(N6,($N$6:$N$7,$N$9:$N$19),0)</f>
        <v>1</v>
      </c>
      <c r="P6" s="225">
        <f>'[12]公布数据'!$N6</f>
        <v>5.1000000000000005</v>
      </c>
      <c r="Q6" s="239">
        <f>RANK(P6,($P$6:$P$7,$P$9:$P$19),0)</f>
        <v>6</v>
      </c>
    </row>
    <row r="7" spans="1:17" ht="15.75" thickBot="1">
      <c r="A7" s="240" t="s">
        <v>239</v>
      </c>
      <c r="B7" s="232">
        <f>'[12]公布数据'!$D7</f>
        <v>327.6398681537261</v>
      </c>
      <c r="C7" s="241">
        <f>RANK(B7,($B$6:$B$7,$B$9:$B$19))</f>
        <v>7</v>
      </c>
      <c r="D7" s="221">
        <f>'[12]公布数据'!$E7</f>
        <v>2.2</v>
      </c>
      <c r="E7" s="242">
        <f>RANK(D7,($D$6:$D$7,$D$9:$D$19))</f>
        <v>13</v>
      </c>
      <c r="F7" s="232">
        <f>'[12]公布数据'!$G7</f>
        <v>12.065754809184034</v>
      </c>
      <c r="G7" s="243">
        <f>RANK(F7,($F$6:$F$7,$F$9:$F$19),0)</f>
        <v>9</v>
      </c>
      <c r="H7" s="221">
        <f>'[12]公布数据'!$H7</f>
        <v>3.8</v>
      </c>
      <c r="I7" s="244">
        <f>RANK(H7,($H$6:$H$7,$H$9:$H$18))</f>
        <v>9</v>
      </c>
      <c r="J7" s="234">
        <f>'[12]公布数据'!$J7</f>
        <v>210.05718614724657</v>
      </c>
      <c r="K7" s="244">
        <f>RANK(J7,($J$6:$J$7,$J$9:$J$19))</f>
        <v>1</v>
      </c>
      <c r="L7" s="221">
        <f>'[12]公布数据'!$K7</f>
        <v>1.8</v>
      </c>
      <c r="M7" s="244">
        <f>RANK(L7,($L$6:$L$7,$L$9:$L$19),0)</f>
        <v>13</v>
      </c>
      <c r="N7" s="234">
        <f>'[12]公布数据'!$M7</f>
        <v>105.51692719729554</v>
      </c>
      <c r="O7" s="245">
        <f>RANK(N7,($N$6:$N$7,$N$9:$N$19),0)</f>
        <v>10</v>
      </c>
      <c r="P7" s="225">
        <f>'[12]公布数据'!$N7</f>
        <v>5.3</v>
      </c>
      <c r="Q7" s="246">
        <f>RANK(P7,($P$6:$P$7,$P$9:$P$19),0)</f>
        <v>5</v>
      </c>
    </row>
    <row r="8" spans="1:17" ht="15.75" thickBot="1">
      <c r="A8" s="240" t="s">
        <v>329</v>
      </c>
      <c r="B8" s="232">
        <f>'[12]公布数据'!$D8</f>
        <v>214.1179</v>
      </c>
      <c r="C8" s="241" t="s">
        <v>240</v>
      </c>
      <c r="D8" s="221">
        <f>'[12]公布数据'!$E8</f>
        <v>11</v>
      </c>
      <c r="E8" s="242" t="s">
        <v>240</v>
      </c>
      <c r="F8" s="232">
        <f>'[12]公布数据'!$G8</f>
        <v>11.776</v>
      </c>
      <c r="G8" s="228" t="s">
        <v>328</v>
      </c>
      <c r="H8" s="221">
        <f>'[12]公布数据'!$H8</f>
        <v>3.8</v>
      </c>
      <c r="I8" s="223" t="s">
        <v>328</v>
      </c>
      <c r="J8" s="234">
        <f>'[12]公布数据'!$J8</f>
        <v>85.5133</v>
      </c>
      <c r="K8" s="223" t="s">
        <v>328</v>
      </c>
      <c r="L8" s="221">
        <f>'[12]公布数据'!$K8</f>
        <v>11.2</v>
      </c>
      <c r="M8" s="223" t="s">
        <v>328</v>
      </c>
      <c r="N8" s="234">
        <f>'[12]公布数据'!$M8</f>
        <v>116.8286</v>
      </c>
      <c r="O8" s="241" t="s">
        <v>328</v>
      </c>
      <c r="P8" s="225">
        <f>'[12]公布数据'!$N8</f>
        <v>5.3</v>
      </c>
      <c r="Q8" s="247" t="s">
        <v>328</v>
      </c>
    </row>
    <row r="9" spans="1:17" ht="15.75" thickBot="1">
      <c r="A9" s="248" t="s">
        <v>241</v>
      </c>
      <c r="B9" s="232">
        <f>'[12]公布数据'!$D9</f>
        <v>167.00215868611448</v>
      </c>
      <c r="C9" s="249">
        <f>RANK(B9,($B$6:$B$7,$B$9:$B$19))</f>
        <v>10</v>
      </c>
      <c r="D9" s="221">
        <f>'[12]公布数据'!$E9</f>
        <v>5.6</v>
      </c>
      <c r="E9" s="250">
        <f>RANK(D9,($D$6:$D$7,$D$9:$D$19))</f>
        <v>3</v>
      </c>
      <c r="F9" s="232">
        <f>'[12]公布数据'!$G9</f>
        <v>36.34224129082991</v>
      </c>
      <c r="G9" s="251">
        <f>RANK(F9,($F$6:$F$7,$F$9:$F$19),0)</f>
        <v>7</v>
      </c>
      <c r="H9" s="221">
        <f>'[12]公布数据'!$H9</f>
        <v>3.9</v>
      </c>
      <c r="I9" s="252">
        <f>RANK(H9,($H$6:$H$7,$H$9:$H$18))</f>
        <v>8</v>
      </c>
      <c r="J9" s="234">
        <f>'[12]公布数据'!$J9</f>
        <v>53.81394643232665</v>
      </c>
      <c r="K9" s="252">
        <f>RANK(J9,($J$6:$J$7,$J$9:$J$19))</f>
        <v>11</v>
      </c>
      <c r="L9" s="221">
        <f>'[12]公布数据'!$K9</f>
        <v>3.1999999999999997</v>
      </c>
      <c r="M9" s="252">
        <f>RANK(L9,($L$6:$L$7,$L$9:$L$19),0)</f>
        <v>12</v>
      </c>
      <c r="N9" s="234">
        <f>'[12]公布数据'!$M9</f>
        <v>76.84597096295789</v>
      </c>
      <c r="O9" s="253">
        <f>RANK(N9,($N$6:$N$7,$N$9:$N$19),0)</f>
        <v>11</v>
      </c>
      <c r="P9" s="225">
        <f>'[12]公布数据'!$N9</f>
        <v>5.8</v>
      </c>
      <c r="Q9" s="246">
        <f>RANK(P9,($P$6:$P$7,$P$9:$P$19),0)</f>
        <v>4</v>
      </c>
    </row>
    <row r="10" spans="1:17" ht="15.75" customHeight="1">
      <c r="A10" s="240" t="s">
        <v>246</v>
      </c>
      <c r="B10" s="254">
        <f>'[12]公布数据'!$D14</f>
        <v>362.8367891335685</v>
      </c>
      <c r="C10" s="241">
        <f>RANK(B10,($B$6:$B$7,$B$9:$B$19))</f>
        <v>4</v>
      </c>
      <c r="D10" s="222">
        <f>'[12]公布数据'!$E14</f>
        <v>4.199999999999999</v>
      </c>
      <c r="E10" s="242">
        <f>RANK(D10,($D$6:$D$7,$D$9:$D$19))</f>
        <v>9</v>
      </c>
      <c r="F10" s="254">
        <f>'[12]公布数据'!$G14</f>
        <v>69.71329279077081</v>
      </c>
      <c r="G10" s="255">
        <f>RANK(F10,($F$6:$F$7,$F$9:$F$19),0)</f>
        <v>3</v>
      </c>
      <c r="H10" s="223">
        <f>'[12]公布数据'!$H14</f>
        <v>4.1</v>
      </c>
      <c r="I10" s="249">
        <f>RANK(H10,($H$6:$H$7,$H$9:$H$18))</f>
        <v>5</v>
      </c>
      <c r="J10" s="234">
        <f>'[12]公布数据'!$J14</f>
        <v>150.95096624346067</v>
      </c>
      <c r="K10" s="249">
        <f>RANK(J10,($J$6:$J$7,$J$9:$J$19))</f>
        <v>5</v>
      </c>
      <c r="L10" s="223">
        <f>'[12]公布数据'!$K14</f>
        <v>4.3</v>
      </c>
      <c r="M10" s="249">
        <f>RANK(L10,($L$6:$L$7,$L$9:$L$19),0)</f>
        <v>6</v>
      </c>
      <c r="N10" s="256">
        <f>'[12]公布数据'!$M14</f>
        <v>142.17253009933702</v>
      </c>
      <c r="O10" s="257">
        <f>RANK(N10,($N$6:$N$7,$N$9:$N$19),0)</f>
        <v>6</v>
      </c>
      <c r="P10" s="223">
        <f>'[12]公布数据'!$N14</f>
        <v>4.7</v>
      </c>
      <c r="Q10" s="246">
        <f>RANK(P10,($P$6:$P$7,$P$9:$P$19),0)</f>
        <v>8</v>
      </c>
    </row>
    <row r="11" spans="1:17" ht="15.75">
      <c r="A11" s="240" t="s">
        <v>247</v>
      </c>
      <c r="B11" s="254">
        <f>'[12]公布数据'!$D15</f>
        <v>370.30179193744135</v>
      </c>
      <c r="C11" s="241">
        <f>RANK(B11,($B$6:$B$7,$B$9:$B$19))</f>
        <v>3</v>
      </c>
      <c r="D11" s="222">
        <f>'[12]公布数据'!$E15</f>
        <v>3.8</v>
      </c>
      <c r="E11" s="242">
        <f>RANK(D11,($D$6:$D$7,$D$9:$D$19))</f>
        <v>11</v>
      </c>
      <c r="F11" s="254">
        <f>'[12]公布数据'!$G15</f>
        <v>91.8323726659744</v>
      </c>
      <c r="G11" s="255">
        <f>RANK(F11,($F$6:$F$7,$F$9:$F$19),0)</f>
        <v>1</v>
      </c>
      <c r="H11" s="223">
        <f>'[12]公布数据'!$H15</f>
        <v>4</v>
      </c>
      <c r="I11" s="249">
        <f>RANK(H11,($H$6:$H$7,$H$9:$H$18))</f>
        <v>6</v>
      </c>
      <c r="J11" s="234">
        <f>'[12]公布数据'!$J15</f>
        <v>117.70058176330579</v>
      </c>
      <c r="K11" s="249">
        <f>RANK(J11,($J$6:$J$7,$J$9:$J$19))</f>
        <v>10</v>
      </c>
      <c r="L11" s="223">
        <f>'[12]公布数据'!$K15</f>
        <v>3.6999999999999997</v>
      </c>
      <c r="M11" s="249">
        <f>RANK(L11,($L$6:$L$7,$L$9:$L$19),0)</f>
        <v>8</v>
      </c>
      <c r="N11" s="256">
        <f>'[12]公布数据'!$M15</f>
        <v>160.76883750816117</v>
      </c>
      <c r="O11" s="257">
        <f>RANK(N11,($N$6:$N$7,$N$9:$N$19),0)</f>
        <v>3</v>
      </c>
      <c r="P11" s="223">
        <f>'[12]公布数据'!$N15</f>
        <v>4.1000000000000005</v>
      </c>
      <c r="Q11" s="246">
        <f>RANK(P11,($P$6:$P$7,$P$9:$P$19),0)</f>
        <v>9</v>
      </c>
    </row>
    <row r="12" spans="1:17" ht="15.75">
      <c r="A12" s="240" t="s">
        <v>248</v>
      </c>
      <c r="B12" s="254">
        <f>'[12]公布数据'!$D16</f>
        <v>339.7951406551641</v>
      </c>
      <c r="C12" s="241">
        <f>RANK(B12,($B$6:$B$7,$B$9:$B$19))</f>
        <v>5</v>
      </c>
      <c r="D12" s="222">
        <f>'[12]公布数据'!$E16</f>
        <v>3.9</v>
      </c>
      <c r="E12" s="242">
        <f>RANK(D12,($D$6:$D$7,$D$9:$D$19))</f>
        <v>10</v>
      </c>
      <c r="F12" s="254">
        <f>'[12]公布数据'!$G16</f>
        <v>71.6730486186473</v>
      </c>
      <c r="G12" s="255">
        <f>RANK(F12,($F$6:$F$7,$F$9:$F$19),0)</f>
        <v>2</v>
      </c>
      <c r="H12" s="223">
        <f>'[12]公布数据'!$H16</f>
        <v>4</v>
      </c>
      <c r="I12" s="249">
        <f>RANK(H12,($H$6:$H$7,$H$9:$H$18))</f>
        <v>6</v>
      </c>
      <c r="J12" s="234">
        <f>'[12]公布数据'!$J16</f>
        <v>124.87793980262151</v>
      </c>
      <c r="K12" s="249">
        <f>RANK(J12,($J$6:$J$7,$J$9:$J$19))</f>
        <v>8</v>
      </c>
      <c r="L12" s="223">
        <f>'[12]公布数据'!$K16</f>
        <v>3.4</v>
      </c>
      <c r="M12" s="249">
        <f>RANK(L12,($L$6:$L$7,$L$9:$L$19),0)</f>
        <v>11</v>
      </c>
      <c r="N12" s="256">
        <f>'[12]公布数据'!$M16</f>
        <v>143.24415223389528</v>
      </c>
      <c r="O12" s="257">
        <f>RANK(N12,($N$6:$N$7,$N$9:$N$19),0)</f>
        <v>5</v>
      </c>
      <c r="P12" s="223">
        <f>'[12]公布数据'!$N16</f>
        <v>4.9</v>
      </c>
      <c r="Q12" s="246">
        <f>RANK(P12,($P$6:$P$7,$P$9:$P$19),0)</f>
        <v>7</v>
      </c>
    </row>
    <row r="13" spans="1:17" ht="15.75">
      <c r="A13" s="240" t="s">
        <v>249</v>
      </c>
      <c r="B13" s="254">
        <f>'[12]公布数据'!$D17</f>
        <v>330.7892559309581</v>
      </c>
      <c r="C13" s="241">
        <f>RANK(B13,($B$6:$B$7,$B$9:$B$19))</f>
        <v>6</v>
      </c>
      <c r="D13" s="222">
        <f>'[12]公布数据'!$E17</f>
        <v>5</v>
      </c>
      <c r="E13" s="242">
        <f>RANK(D13,($D$6:$D$7,$D$9:$D$19))</f>
        <v>6</v>
      </c>
      <c r="F13" s="254">
        <f>'[12]公布数据'!$G17</f>
        <v>59.74887850263029</v>
      </c>
      <c r="G13" s="255">
        <f>RANK(F13,($F$6:$F$7,$F$9:$F$19),0)</f>
        <v>4</v>
      </c>
      <c r="H13" s="223">
        <f>'[12]公布数据'!$H17</f>
        <v>4.3</v>
      </c>
      <c r="I13" s="249">
        <f>RANK(H13,($H$6:$H$7,$H$9:$H$18))</f>
        <v>2</v>
      </c>
      <c r="J13" s="234">
        <f>'[12]公布数据'!$J17</f>
        <v>118.85704715734103</v>
      </c>
      <c r="K13" s="249">
        <f>RANK(J13,($J$6:$J$7,$J$9:$J$19))</f>
        <v>9</v>
      </c>
      <c r="L13" s="223">
        <f>'[12]公布数据'!$K17</f>
        <v>3.6999999999999997</v>
      </c>
      <c r="M13" s="249">
        <f>RANK(L13,($L$6:$L$7,$L$9:$L$19),0)</f>
        <v>8</v>
      </c>
      <c r="N13" s="256">
        <f>'[12]公布数据'!$M17</f>
        <v>152.18333027098683</v>
      </c>
      <c r="O13" s="257">
        <f>RANK(N13,($N$6:$N$7,$N$9:$N$19),0)</f>
        <v>4</v>
      </c>
      <c r="P13" s="223">
        <f>'[12]公布数据'!$N17</f>
        <v>6</v>
      </c>
      <c r="Q13" s="246">
        <f>RANK(P13,($P$6:$P$7,$P$9:$P$19),0)</f>
        <v>2</v>
      </c>
    </row>
    <row r="14" spans="1:17" ht="15.75">
      <c r="A14" s="240" t="s">
        <v>250</v>
      </c>
      <c r="B14" s="254">
        <f>'[12]公布数据'!$D18</f>
        <v>426.67187287270724</v>
      </c>
      <c r="C14" s="241">
        <f>RANK(B14,($B$6:$B$7,$B$9:$B$19))</f>
        <v>2</v>
      </c>
      <c r="D14" s="222">
        <f>'[12]公布数据'!$E18</f>
        <v>5.6</v>
      </c>
      <c r="E14" s="242">
        <f>RANK(D14,($D$6:$D$7,$D$9:$D$19))</f>
        <v>3</v>
      </c>
      <c r="F14" s="254">
        <f>'[12]公布数据'!$G18</f>
        <v>48.3382461563772</v>
      </c>
      <c r="G14" s="255">
        <f>RANK(F14,($F$6:$F$7,$F$9:$F$19),0)</f>
        <v>5</v>
      </c>
      <c r="H14" s="223">
        <f>'[12]公布数据'!$H18</f>
        <v>4.3</v>
      </c>
      <c r="I14" s="249">
        <f>RANK(H14,($H$6:$H$7,$H$9:$H$18))</f>
        <v>2</v>
      </c>
      <c r="J14" s="234">
        <f>'[12]公布数据'!$J18</f>
        <v>182.84721047879833</v>
      </c>
      <c r="K14" s="249">
        <f>RANK(J14,($J$6:$J$7,$J$9:$J$19))</f>
        <v>2</v>
      </c>
      <c r="L14" s="223">
        <f>'[12]公布数据'!$K18</f>
        <v>5.8</v>
      </c>
      <c r="M14" s="249">
        <f>RANK(L14,($L$6:$L$7,$L$9:$L$19),0)</f>
        <v>3</v>
      </c>
      <c r="N14" s="256">
        <f>'[12]公布数据'!$M18</f>
        <v>195.48641623753178</v>
      </c>
      <c r="O14" s="257">
        <f>RANK(N14,($N$6:$N$7,$N$9:$N$19),0)</f>
        <v>2</v>
      </c>
      <c r="P14" s="223">
        <f>'[12]公布数据'!$N18</f>
        <v>5.9</v>
      </c>
      <c r="Q14" s="246">
        <f>RANK(P14,($P$6:$P$7,$P$9:$P$19),0)</f>
        <v>3</v>
      </c>
    </row>
    <row r="15" spans="1:17" ht="15.75">
      <c r="A15" s="240" t="s">
        <v>251</v>
      </c>
      <c r="B15" s="254">
        <f>'[12]公布数据'!$D19</f>
        <v>305.0623815996414</v>
      </c>
      <c r="C15" s="241">
        <f>RANK(B15,($B$6:$B$7,$B$9:$B$19))</f>
        <v>8</v>
      </c>
      <c r="D15" s="222">
        <f>'[12]公布数据'!$E19</f>
        <v>3.6</v>
      </c>
      <c r="E15" s="242">
        <f>RANK(D15,($D$6:$D$7,$D$9:$D$19))</f>
        <v>12</v>
      </c>
      <c r="F15" s="254">
        <f>'[12]公布数据'!$G19</f>
        <v>41.64526859809553</v>
      </c>
      <c r="G15" s="255">
        <f>RANK(F15,($F$6:$F$7,$F$9:$F$19),0)</f>
        <v>6</v>
      </c>
      <c r="H15" s="223">
        <f>'[12]公布数据'!$H19</f>
        <v>4.2</v>
      </c>
      <c r="I15" s="249">
        <f>RANK(H15,($H$6:$H$7,$H$9:$H$18))</f>
        <v>4</v>
      </c>
      <c r="J15" s="234">
        <f>'[12]公布数据'!$J19</f>
        <v>129.95669166476796</v>
      </c>
      <c r="K15" s="249">
        <f>RANK(J15,($J$6:$J$7,$J$9:$J$19))</f>
        <v>7</v>
      </c>
      <c r="L15" s="223">
        <f>'[12]公布数据'!$K19</f>
        <v>3.6999999999999997</v>
      </c>
      <c r="M15" s="249">
        <f>RANK(L15,($L$6:$L$7,$L$9:$L$19),0)</f>
        <v>8</v>
      </c>
      <c r="N15" s="256">
        <f>'[12]公布数据'!$M19</f>
        <v>133.46042133677793</v>
      </c>
      <c r="O15" s="257">
        <f>RANK(N15,($N$6:$N$7,$N$9:$N$19),0)</f>
        <v>8</v>
      </c>
      <c r="P15" s="223">
        <f>'[12]公布数据'!$N19</f>
        <v>3.9000000000000004</v>
      </c>
      <c r="Q15" s="246">
        <f>RANK(P15,($P$6:$P$7,$P$9:$P$19),0)</f>
        <v>10</v>
      </c>
    </row>
    <row r="16" spans="1:17" ht="15.75">
      <c r="A16" s="258" t="s">
        <v>242</v>
      </c>
      <c r="B16" s="259">
        <f>'[12]公布数据'!$D10</f>
        <v>302.4801786136591</v>
      </c>
      <c r="C16" s="244">
        <f>RANK(B16,($B$6:$B$7,$B$9:$B$19))</f>
        <v>9</v>
      </c>
      <c r="D16" s="260">
        <f>'[12]公布数据'!$E10</f>
        <v>5.4</v>
      </c>
      <c r="E16" s="261">
        <f>RANK(D16,($D$6:$D$7,$D$9:$D$19))</f>
        <v>5</v>
      </c>
      <c r="F16" s="259">
        <f>'[12]公布数据'!$G10</f>
        <v>6.937752185212278</v>
      </c>
      <c r="G16" s="255">
        <f>RANK(F16,($F$6:$F$7,$F$9:$F$19),0)</f>
        <v>10</v>
      </c>
      <c r="H16" s="260">
        <f>'[12]公布数据'!$H10</f>
        <v>-6.1</v>
      </c>
      <c r="I16" s="249">
        <f>RANK(H16,($H$6:$H$7,$H$9:$H$18))</f>
        <v>10</v>
      </c>
      <c r="J16" s="262">
        <f>'[12]公布数据'!$J10</f>
        <v>160.1263454073241</v>
      </c>
      <c r="K16" s="249">
        <f>RANK(J16,($J$6:$J$7,$J$9:$J$19))</f>
        <v>4</v>
      </c>
      <c r="L16" s="260">
        <f>'[12]公布数据'!$K10</f>
        <v>6.7</v>
      </c>
      <c r="M16" s="249">
        <f>RANK(L16,($L$6:$L$7,$L$9:$L$19),0)</f>
        <v>2</v>
      </c>
      <c r="N16" s="262">
        <f>'[12]公布数据'!$M10</f>
        <v>135.41608102112275</v>
      </c>
      <c r="O16" s="257">
        <f>RANK(N16,($N$6:$N$7,$N$9:$N$19),0)</f>
        <v>7</v>
      </c>
      <c r="P16" s="222">
        <f>'[12]公布数据'!$N10</f>
        <v>3.8</v>
      </c>
      <c r="Q16" s="246">
        <f>RANK(P16,($P$6:$P$7,$P$9:$P$19),0)</f>
        <v>11</v>
      </c>
    </row>
    <row r="17" spans="1:17" ht="15.75">
      <c r="A17" s="240" t="s">
        <v>243</v>
      </c>
      <c r="B17" s="259">
        <f>'[12]公布数据'!$D11</f>
        <v>116.37351175129169</v>
      </c>
      <c r="C17" s="241">
        <f>RANK(B17,($B$6:$B$7,$B$9:$B$19))</f>
        <v>12</v>
      </c>
      <c r="D17" s="260">
        <f>'[12]公布数据'!$E11</f>
        <v>6.2</v>
      </c>
      <c r="E17" s="242">
        <f>RANK(D17,($D$6:$D$7,$D$9:$D$19))</f>
        <v>2</v>
      </c>
      <c r="F17" s="259">
        <f>'[12]公布数据'!$G11</f>
        <v>0.6808241346114919</v>
      </c>
      <c r="G17" s="255">
        <f>RANK(F17,($F$6:$F$7,$F$9:$F$19),0)</f>
        <v>12</v>
      </c>
      <c r="H17" s="260">
        <f>'[12]公布数据'!$H11</f>
        <v>-7.9</v>
      </c>
      <c r="I17" s="249">
        <f>RANK(H17,($H$6:$H$7,$H$9:$H$18))</f>
        <v>12</v>
      </c>
      <c r="J17" s="262">
        <f>'[12]公布数据'!$J11</f>
        <v>7.122563323565679</v>
      </c>
      <c r="K17" s="249">
        <f>RANK(J17,($J$6:$J$7,$J$9:$J$19))</f>
        <v>13</v>
      </c>
      <c r="L17" s="260">
        <f>'[12]公布数据'!$K11</f>
        <v>5</v>
      </c>
      <c r="M17" s="249">
        <f>RANK(L17,($L$6:$L$7,$L$9:$L$19),0)</f>
        <v>4</v>
      </c>
      <c r="N17" s="262">
        <f>'[12]公布数据'!$M11</f>
        <v>108.57012429311452</v>
      </c>
      <c r="O17" s="257">
        <f>RANK(N17,($N$6:$N$7,$N$9:$N$19),0)</f>
        <v>9</v>
      </c>
      <c r="P17" s="222">
        <f>'[12]公布数据'!$N11</f>
        <v>6.3</v>
      </c>
      <c r="Q17" s="246">
        <f>RANK(P17,($P$6:$P$7,$P$9:$P$19),0)</f>
        <v>1</v>
      </c>
    </row>
    <row r="18" spans="1:17" ht="15.75">
      <c r="A18" s="263" t="s">
        <v>244</v>
      </c>
      <c r="B18" s="259">
        <f>'[12]公布数据'!$D12</f>
        <v>90.90515229944214</v>
      </c>
      <c r="C18" s="241">
        <f>RANK(B18,($B$6:$B$7,$B$9:$B$19))</f>
        <v>13</v>
      </c>
      <c r="D18" s="260">
        <f>'[12]公布数据'!$E12</f>
        <v>4.5</v>
      </c>
      <c r="E18" s="264">
        <f>RANK(D18,($D$6:$D$7,$D$9:$D$19))</f>
        <v>8</v>
      </c>
      <c r="F18" s="259">
        <f>'[12]公布数据'!$G12</f>
        <v>14.203148592899177</v>
      </c>
      <c r="G18" s="228">
        <f>RANK(F18,($F$6:$F$7,$F$9:$F$19),0)</f>
        <v>8</v>
      </c>
      <c r="H18" s="260">
        <f>'[12]公布数据'!$H12</f>
        <v>4.4</v>
      </c>
      <c r="I18" s="241">
        <f>RANK(H18,($H$6:$H$7,$H$9:$H$18))</f>
        <v>1</v>
      </c>
      <c r="J18" s="262">
        <f>'[12]公布数据'!$J12</f>
        <v>45.80592510885128</v>
      </c>
      <c r="K18" s="241">
        <f>RANK(J18,($J$6:$J$7,$J$9:$J$19))</f>
        <v>12</v>
      </c>
      <c r="L18" s="260">
        <f>'[12]公布数据'!$K12</f>
        <v>5</v>
      </c>
      <c r="M18" s="241">
        <f>RANK(L18,($L$6:$L$7,$L$9:$L$19),0)</f>
        <v>4</v>
      </c>
      <c r="N18" s="262">
        <f>'[12]公布数据'!$M12</f>
        <v>30.896078597691695</v>
      </c>
      <c r="O18" s="241">
        <f>RANK(N18,($N$6:$N$7,$N$9:$N$19),0)</f>
        <v>12</v>
      </c>
      <c r="P18" s="222">
        <f>'[12]公布数据'!$N12</f>
        <v>3.8</v>
      </c>
      <c r="Q18" s="246">
        <f>RANK(P18,($P$6:$P$7,$P$9:$P$19),0)</f>
        <v>11</v>
      </c>
    </row>
    <row r="19" spans="1:17" ht="15.75">
      <c r="A19" s="265" t="s">
        <v>245</v>
      </c>
      <c r="B19" s="259">
        <f>'[12]公布数据'!$D13</f>
        <v>161.3762641677717</v>
      </c>
      <c r="C19" s="241">
        <f>RANK(B19,($B$6:$B$7,$B$9:$B$19))</f>
        <v>11</v>
      </c>
      <c r="D19" s="260">
        <f>'[12]公布数据'!$E13</f>
        <v>20.200000000000003</v>
      </c>
      <c r="E19" s="264">
        <f>RANK(D19,($D$6:$D$7,$D$9:$D$19))</f>
        <v>1</v>
      </c>
      <c r="F19" s="259">
        <f>'[12]公布数据'!$G13</f>
        <v>0</v>
      </c>
      <c r="G19" s="228">
        <f>RANK(F19,($F$6:$F$7,$F$9:$F$19),0)</f>
        <v>13</v>
      </c>
      <c r="H19" s="223" t="s">
        <v>330</v>
      </c>
      <c r="I19" s="223" t="s">
        <v>330</v>
      </c>
      <c r="J19" s="262">
        <f>'[12]公布数据'!$J13</f>
        <v>144.97846049809485</v>
      </c>
      <c r="K19" s="241">
        <f>RANK(J19,($J$6:$J$7,$J$9:$J$19))</f>
        <v>6</v>
      </c>
      <c r="L19" s="260">
        <f>'[12]公布数据'!$K13</f>
        <v>23.900000000000002</v>
      </c>
      <c r="M19" s="241">
        <f>RANK(L19,($L$6:$L$7,$L$9:$L$19),0)</f>
        <v>1</v>
      </c>
      <c r="N19" s="262">
        <f>'[12]公布数据'!$M13</f>
        <v>16.39780366967685</v>
      </c>
      <c r="O19" s="241">
        <f>RANK(N19,($N$6:$N$7,$N$9:$N$19),0)</f>
        <v>13</v>
      </c>
      <c r="P19" s="222">
        <f>'[12]公布数据'!$N13</f>
        <v>2.3</v>
      </c>
      <c r="Q19" s="246">
        <f>RANK(P19,($P$6:$P$7,$P$9:$P$19),0)</f>
        <v>13</v>
      </c>
    </row>
  </sheetData>
  <sheetProtection/>
  <mergeCells count="6">
    <mergeCell ref="A1:P1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5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O5" sqref="O5"/>
    </sheetView>
  </sheetViews>
  <sheetFormatPr defaultColWidth="8.00390625" defaultRowHeight="14.25"/>
  <cols>
    <col min="1" max="1" width="15.00390625" style="266" customWidth="1"/>
    <col min="2" max="2" width="9.125" style="267" customWidth="1"/>
    <col min="3" max="3" width="10.00390625" style="267" customWidth="1"/>
    <col min="4" max="7" width="9.75390625" style="268" customWidth="1"/>
    <col min="8" max="8" width="11.25390625" style="269" customWidth="1"/>
    <col min="9" max="9" width="8.00390625" style="268" customWidth="1"/>
    <col min="10" max="10" width="6.75390625" style="268" customWidth="1"/>
    <col min="11" max="11" width="13.75390625" style="269" customWidth="1"/>
    <col min="12" max="12" width="9.50390625" style="268" customWidth="1"/>
    <col min="13" max="13" width="7.50390625" style="268" customWidth="1"/>
    <col min="14" max="14" width="12.375" style="269" customWidth="1"/>
    <col min="15" max="16" width="8.50390625" style="270" customWidth="1"/>
    <col min="17" max="17" width="11.375" style="270" customWidth="1"/>
    <col min="18" max="18" width="9.50390625" style="270" customWidth="1"/>
    <col min="19" max="19" width="8.50390625" style="270" customWidth="1"/>
    <col min="20" max="20" width="8.375" style="226" bestFit="1" customWidth="1"/>
    <col min="21" max="22" width="8.125" style="226" bestFit="1" customWidth="1"/>
    <col min="23" max="23" width="8.25390625" style="226" bestFit="1" customWidth="1"/>
    <col min="24" max="25" width="8.125" style="226" bestFit="1" customWidth="1"/>
    <col min="26" max="27" width="10.375" style="226" customWidth="1"/>
    <col min="28" max="28" width="14.00390625" style="226" customWidth="1"/>
    <col min="29" max="29" width="11.75390625" style="226" customWidth="1"/>
    <col min="30" max="16384" width="8.00390625" style="226" customWidth="1"/>
  </cols>
  <sheetData>
    <row r="1" ht="27.75" customHeight="1"/>
    <row r="2" spans="1:28" ht="33" customHeight="1">
      <c r="A2" s="384" t="s">
        <v>376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5"/>
      <c r="AA2" s="385"/>
      <c r="AB2" s="385"/>
    </row>
    <row r="3" spans="1:29" s="271" customFormat="1" ht="26.25" customHeight="1">
      <c r="A3" s="353"/>
      <c r="B3" s="359" t="s">
        <v>183</v>
      </c>
      <c r="C3" s="359"/>
      <c r="D3" s="352" t="s">
        <v>21</v>
      </c>
      <c r="E3" s="356"/>
      <c r="F3" s="354"/>
      <c r="G3" s="355"/>
      <c r="H3" s="352" t="s">
        <v>25</v>
      </c>
      <c r="I3" s="352"/>
      <c r="J3" s="352"/>
      <c r="K3" s="352" t="s">
        <v>203</v>
      </c>
      <c r="L3" s="352"/>
      <c r="M3" s="352"/>
      <c r="N3" s="352" t="s">
        <v>204</v>
      </c>
      <c r="O3" s="352"/>
      <c r="P3" s="352"/>
      <c r="Q3" s="351" t="s">
        <v>310</v>
      </c>
      <c r="R3" s="351"/>
      <c r="S3" s="351"/>
      <c r="T3" s="351" t="s">
        <v>32</v>
      </c>
      <c r="U3" s="351"/>
      <c r="V3" s="351"/>
      <c r="W3" s="351" t="s">
        <v>34</v>
      </c>
      <c r="X3" s="351"/>
      <c r="Y3" s="351"/>
      <c r="Z3" s="352" t="s">
        <v>228</v>
      </c>
      <c r="AA3" s="352"/>
      <c r="AB3" s="352"/>
      <c r="AC3" s="356"/>
    </row>
    <row r="4" spans="1:29" s="272" customFormat="1" ht="32.25" customHeight="1">
      <c r="A4" s="353"/>
      <c r="B4" s="359"/>
      <c r="C4" s="359"/>
      <c r="D4" s="352"/>
      <c r="E4" s="356"/>
      <c r="F4" s="356" t="s">
        <v>221</v>
      </c>
      <c r="G4" s="358"/>
      <c r="H4" s="352"/>
      <c r="I4" s="352"/>
      <c r="J4" s="352"/>
      <c r="K4" s="352"/>
      <c r="L4" s="352"/>
      <c r="M4" s="352"/>
      <c r="N4" s="352"/>
      <c r="O4" s="352"/>
      <c r="P4" s="352"/>
      <c r="Q4" s="351"/>
      <c r="R4" s="351"/>
      <c r="S4" s="351"/>
      <c r="T4" s="351"/>
      <c r="U4" s="351"/>
      <c r="V4" s="351"/>
      <c r="W4" s="351"/>
      <c r="X4" s="351"/>
      <c r="Y4" s="351"/>
      <c r="Z4" s="352"/>
      <c r="AA4" s="352"/>
      <c r="AB4" s="352"/>
      <c r="AC4" s="356"/>
    </row>
    <row r="5" spans="1:29" s="272" customFormat="1" ht="37.5" customHeight="1">
      <c r="A5" s="273"/>
      <c r="B5" s="274" t="s">
        <v>184</v>
      </c>
      <c r="C5" s="274" t="s">
        <v>185</v>
      </c>
      <c r="D5" s="274" t="s">
        <v>367</v>
      </c>
      <c r="E5" s="274" t="s">
        <v>185</v>
      </c>
      <c r="F5" s="275" t="s">
        <v>290</v>
      </c>
      <c r="G5" s="275" t="s">
        <v>222</v>
      </c>
      <c r="H5" s="276" t="s">
        <v>137</v>
      </c>
      <c r="I5" s="274" t="s">
        <v>75</v>
      </c>
      <c r="J5" s="274" t="s">
        <v>185</v>
      </c>
      <c r="K5" s="276" t="s">
        <v>344</v>
      </c>
      <c r="L5" s="274" t="s">
        <v>75</v>
      </c>
      <c r="M5" s="274" t="s">
        <v>185</v>
      </c>
      <c r="N5" s="276" t="s">
        <v>137</v>
      </c>
      <c r="O5" s="274" t="s">
        <v>75</v>
      </c>
      <c r="P5" s="277" t="s">
        <v>185</v>
      </c>
      <c r="Q5" s="278" t="s">
        <v>366</v>
      </c>
      <c r="R5" s="299" t="s">
        <v>367</v>
      </c>
      <c r="S5" s="279" t="s">
        <v>231</v>
      </c>
      <c r="T5" s="278" t="s">
        <v>366</v>
      </c>
      <c r="U5" s="299" t="s">
        <v>367</v>
      </c>
      <c r="V5" s="279" t="s">
        <v>231</v>
      </c>
      <c r="W5" s="278" t="s">
        <v>232</v>
      </c>
      <c r="X5" s="299" t="s">
        <v>367</v>
      </c>
      <c r="Y5" s="280" t="s">
        <v>231</v>
      </c>
      <c r="Z5" s="274" t="s">
        <v>343</v>
      </c>
      <c r="AA5" s="274" t="s">
        <v>335</v>
      </c>
      <c r="AB5" s="274" t="s">
        <v>223</v>
      </c>
      <c r="AC5" s="277" t="s">
        <v>335</v>
      </c>
    </row>
    <row r="6" spans="1:29" s="291" customFormat="1" ht="37.5" customHeight="1">
      <c r="A6" s="281" t="s">
        <v>76</v>
      </c>
      <c r="B6" s="282">
        <f>'[3]Sheet1'!$G5</f>
        <v>5.1</v>
      </c>
      <c r="C6" s="282" t="s">
        <v>20</v>
      </c>
      <c r="D6" s="282">
        <f>'[9]1-12月'!$D4</f>
        <v>8.837622051435588</v>
      </c>
      <c r="E6" s="282" t="s">
        <v>20</v>
      </c>
      <c r="F6" s="282">
        <f>'[11]1-12月'!$D5</f>
        <v>10.8</v>
      </c>
      <c r="G6" s="282" t="s">
        <v>20</v>
      </c>
      <c r="H6" s="283">
        <f>'[10]1-12月'!$C5</f>
        <v>1574.01</v>
      </c>
      <c r="I6" s="282">
        <f>'[10]1-12月'!$D5</f>
        <v>-2.3</v>
      </c>
      <c r="J6" s="282" t="s">
        <v>20</v>
      </c>
      <c r="K6" s="283">
        <f>'[1]Sheet1'!$B3/10000</f>
        <v>333.5396</v>
      </c>
      <c r="L6" s="282">
        <f>'[1]Sheet1'!$C3</f>
        <v>-1.5049206256396985</v>
      </c>
      <c r="M6" s="282" t="s">
        <v>20</v>
      </c>
      <c r="N6" s="283">
        <f>'[1]Sheet1'!$D3/10000</f>
        <v>152.7325</v>
      </c>
      <c r="O6" s="282">
        <f>'[1]Sheet1'!$E3</f>
        <v>1.6977987477918504</v>
      </c>
      <c r="P6" s="284" t="s">
        <v>20</v>
      </c>
      <c r="Q6" s="285">
        <v>28577</v>
      </c>
      <c r="R6" s="286">
        <v>5.64119625891835</v>
      </c>
      <c r="S6" s="287" t="s">
        <v>20</v>
      </c>
      <c r="T6" s="288">
        <v>36748.9027727011</v>
      </c>
      <c r="U6" s="289">
        <v>4.649</v>
      </c>
      <c r="V6" s="287" t="s">
        <v>20</v>
      </c>
      <c r="W6" s="288">
        <v>18185.5645499178</v>
      </c>
      <c r="X6" s="289">
        <v>7.749</v>
      </c>
      <c r="Y6" s="287" t="s">
        <v>20</v>
      </c>
      <c r="Z6" s="288">
        <v>735</v>
      </c>
      <c r="AA6" s="287" t="s">
        <v>20</v>
      </c>
      <c r="AB6" s="288">
        <v>287</v>
      </c>
      <c r="AC6" s="290" t="s">
        <v>20</v>
      </c>
    </row>
    <row r="7" spans="1:29" s="272" customFormat="1" ht="37.5" customHeight="1">
      <c r="A7" s="292" t="s">
        <v>186</v>
      </c>
      <c r="B7" s="282">
        <f>'[3]Sheet1'!$G6</f>
        <v>-3.5</v>
      </c>
      <c r="C7" s="293">
        <f>RANK(B7,$B$7:$B$19,0)</f>
        <v>13</v>
      </c>
      <c r="D7" s="282">
        <f>'[9]1-12月'!$D5</f>
        <v>9.1</v>
      </c>
      <c r="E7" s="293">
        <f>RANK(D7,$D$7:$D$19,0)</f>
        <v>7</v>
      </c>
      <c r="F7" s="282">
        <f>'[11]1-12月'!$D6</f>
        <v>15.8</v>
      </c>
      <c r="G7" s="294">
        <f>RANK(F7,$F$7:$F$19)</f>
        <v>4</v>
      </c>
      <c r="H7" s="283">
        <f>'[10]1-12月'!$C6</f>
        <v>506.14</v>
      </c>
      <c r="I7" s="282">
        <v>-2.2</v>
      </c>
      <c r="J7" s="293">
        <f>RANK(I7,$I$7:$I$19,0)</f>
        <v>3</v>
      </c>
      <c r="K7" s="283">
        <f>'[1]Sheet1'!$B11/10000</f>
        <v>25.2053</v>
      </c>
      <c r="L7" s="282">
        <f>'[1]Sheet1'!$C11</f>
        <v>-10.724924114432241</v>
      </c>
      <c r="M7" s="293">
        <f>RANK(L7,$L$7:$L$19,0)</f>
        <v>10</v>
      </c>
      <c r="N7" s="283">
        <f>'[1]Sheet1'!$D11/10000</f>
        <v>9.5761</v>
      </c>
      <c r="O7" s="282">
        <f>'[1]Sheet1'!$E11</f>
        <v>-6.696611259426703</v>
      </c>
      <c r="P7" s="295">
        <f>RANK(O7,$O$7:$O$19,0)</f>
        <v>10</v>
      </c>
      <c r="Q7" s="285">
        <v>40542</v>
      </c>
      <c r="R7" s="286">
        <v>4.7191011235955</v>
      </c>
      <c r="S7" s="295">
        <f>RANK(R7,$R$7:$R$18)</f>
        <v>9</v>
      </c>
      <c r="T7" s="288">
        <v>40541.8863048159</v>
      </c>
      <c r="U7" s="289">
        <v>4.7178579261428</v>
      </c>
      <c r="V7" s="288">
        <f aca="true" t="shared" si="0" ref="V7:V15">RANK(U7,$U$7:$U$18,0)</f>
        <v>3</v>
      </c>
      <c r="W7" s="288" t="s">
        <v>302</v>
      </c>
      <c r="X7" s="289" t="s">
        <v>302</v>
      </c>
      <c r="Y7" s="289" t="s">
        <v>20</v>
      </c>
      <c r="Z7" s="288">
        <v>75</v>
      </c>
      <c r="AA7" s="288">
        <f>RANK(Z7,$Z$7:$Z$19)</f>
        <v>3</v>
      </c>
      <c r="AB7" s="288">
        <v>4</v>
      </c>
      <c r="AC7" s="296">
        <f>RANK(AB7,$AB$7:$AB$19)</f>
        <v>12</v>
      </c>
    </row>
    <row r="8" spans="1:29" s="272" customFormat="1" ht="37.5" customHeight="1">
      <c r="A8" s="292" t="s">
        <v>79</v>
      </c>
      <c r="B8" s="282">
        <f>'[3]Sheet1'!$G7</f>
        <v>2.1</v>
      </c>
      <c r="C8" s="293">
        <f aca="true" t="shared" si="1" ref="C8:C19">RANK(B8,$B$7:$B$19,0)</f>
        <v>12</v>
      </c>
      <c r="D8" s="282">
        <f>'[9]1-12月'!$D6</f>
        <v>9.5</v>
      </c>
      <c r="E8" s="293">
        <f>RANK(D8,$D$7:$D$19,0)</f>
        <v>3</v>
      </c>
      <c r="F8" s="282">
        <f>'[11]1-12月'!$D7</f>
        <v>16.2</v>
      </c>
      <c r="G8" s="294">
        <f>RANK(F8,$F$7:$F$19)</f>
        <v>2</v>
      </c>
      <c r="H8" s="283">
        <f>'[10]1-12月'!$C7</f>
        <v>38.48</v>
      </c>
      <c r="I8" s="282">
        <f>'[10]1-12月'!$D7</f>
        <v>-2.1</v>
      </c>
      <c r="J8" s="293">
        <f aca="true" t="shared" si="2" ref="J8:J19">RANK(I8,$I$7:$I$19,0)</f>
        <v>1</v>
      </c>
      <c r="K8" s="283">
        <f>'[1]Sheet1'!$B12/10000</f>
        <v>9.4379</v>
      </c>
      <c r="L8" s="282">
        <f>'[1]Sheet1'!$C12</f>
        <v>-10.896800445615128</v>
      </c>
      <c r="M8" s="293">
        <f aca="true" t="shared" si="3" ref="M8:M19">RANK(L8,$L$7:$L$19,0)</f>
        <v>11</v>
      </c>
      <c r="N8" s="283">
        <f>'[1]Sheet1'!$D12/10000</f>
        <v>3.8258</v>
      </c>
      <c r="O8" s="282">
        <f>'[1]Sheet1'!$E12</f>
        <v>5.30401034928849</v>
      </c>
      <c r="P8" s="295">
        <f aca="true" t="shared" si="4" ref="P8:P19">RANK(O8,$O$7:$O$19,0)</f>
        <v>5</v>
      </c>
      <c r="Q8" s="285">
        <v>42507</v>
      </c>
      <c r="R8" s="286">
        <v>4.49628791976007</v>
      </c>
      <c r="S8" s="295">
        <f aca="true" t="shared" si="5" ref="S8:S18">RANK(R8,$R$7:$R$18)</f>
        <v>10</v>
      </c>
      <c r="T8" s="288">
        <v>42507.0480682091</v>
      </c>
      <c r="U8" s="289">
        <v>4.49767468881971</v>
      </c>
      <c r="V8" s="288">
        <f t="shared" si="0"/>
        <v>7</v>
      </c>
      <c r="W8" s="288" t="s">
        <v>302</v>
      </c>
      <c r="X8" s="289" t="s">
        <v>302</v>
      </c>
      <c r="Y8" s="289" t="s">
        <v>20</v>
      </c>
      <c r="Z8" s="288">
        <v>35</v>
      </c>
      <c r="AA8" s="288">
        <f aca="true" t="shared" si="6" ref="AA8:AA19">RANK(Z8,$Z$7:$Z$19)</f>
        <v>10</v>
      </c>
      <c r="AB8" s="288">
        <v>8</v>
      </c>
      <c r="AC8" s="296">
        <f aca="true" t="shared" si="7" ref="AC8:AC19">RANK(AB8,$AB$7:$AB$19)</f>
        <v>11</v>
      </c>
    </row>
    <row r="9" spans="1:29" s="272" customFormat="1" ht="37.5" customHeight="1">
      <c r="A9" s="292" t="s">
        <v>80</v>
      </c>
      <c r="B9" s="282">
        <f>'[3]Sheet1'!$G9</f>
        <v>5</v>
      </c>
      <c r="C9" s="293">
        <f t="shared" si="1"/>
        <v>7</v>
      </c>
      <c r="D9" s="282">
        <f>'[9]1-12月'!$D7</f>
        <v>8.6</v>
      </c>
      <c r="E9" s="293">
        <f aca="true" t="shared" si="8" ref="E9:E19">RANK(D9,$D$7:$D$19,0)</f>
        <v>13</v>
      </c>
      <c r="F9" s="282">
        <f>'[11]1-12月'!$D8</f>
        <v>10.8</v>
      </c>
      <c r="G9" s="294">
        <f aca="true" t="shared" si="9" ref="G9:G19">RANK(F9,$F$7:$F$19)</f>
        <v>10</v>
      </c>
      <c r="H9" s="283">
        <f>'[10]1-12月'!$C8</f>
        <v>54.88</v>
      </c>
      <c r="I9" s="282">
        <f>'[10]1-12月'!$D8</f>
        <v>-2.1</v>
      </c>
      <c r="J9" s="293">
        <f t="shared" si="2"/>
        <v>1</v>
      </c>
      <c r="K9" s="283">
        <f>'[1]Sheet1'!$B13/10000</f>
        <v>4.6944</v>
      </c>
      <c r="L9" s="282">
        <f>'[1]Sheet1'!$C13</f>
        <v>-9.679653679653683</v>
      </c>
      <c r="M9" s="293">
        <f t="shared" si="3"/>
        <v>9</v>
      </c>
      <c r="N9" s="283">
        <f>'[1]Sheet1'!$D13/10000</f>
        <v>3.1055</v>
      </c>
      <c r="O9" s="282">
        <f>'[1]Sheet1'!$E13</f>
        <v>1.0411582885960513</v>
      </c>
      <c r="P9" s="295">
        <f t="shared" si="4"/>
        <v>7</v>
      </c>
      <c r="Q9" s="285">
        <v>29378</v>
      </c>
      <c r="R9" s="286">
        <v>5.82090627476406</v>
      </c>
      <c r="S9" s="295">
        <f t="shared" si="5"/>
        <v>6</v>
      </c>
      <c r="T9" s="288">
        <v>35932.1577740507</v>
      </c>
      <c r="U9" s="289">
        <v>4.82268587826991</v>
      </c>
      <c r="V9" s="288">
        <f t="shared" si="0"/>
        <v>2</v>
      </c>
      <c r="W9" s="288">
        <v>21251.4941956803</v>
      </c>
      <c r="X9" s="289">
        <v>7.8829079472982</v>
      </c>
      <c r="Y9" s="288">
        <f aca="true" t="shared" si="10" ref="Y9:Y15">RANK(X9,$X$9:$X$18,0)</f>
        <v>2</v>
      </c>
      <c r="Z9" s="288">
        <v>25</v>
      </c>
      <c r="AA9" s="288">
        <f t="shared" si="6"/>
        <v>12</v>
      </c>
      <c r="AB9" s="288">
        <v>11</v>
      </c>
      <c r="AC9" s="296">
        <f t="shared" si="7"/>
        <v>9</v>
      </c>
    </row>
    <row r="10" spans="1:29" s="272" customFormat="1" ht="37.5" customHeight="1">
      <c r="A10" s="292" t="s">
        <v>81</v>
      </c>
      <c r="B10" s="282">
        <f>'[3]Sheet1'!$G10</f>
        <v>5.1</v>
      </c>
      <c r="C10" s="293">
        <f t="shared" si="1"/>
        <v>6</v>
      </c>
      <c r="D10" s="282">
        <f>'[9]1-12月'!$D12</f>
        <v>9</v>
      </c>
      <c r="E10" s="293">
        <f t="shared" si="8"/>
        <v>9</v>
      </c>
      <c r="F10" s="282">
        <f>'[11]1-12月'!$D13</f>
        <v>11.8</v>
      </c>
      <c r="G10" s="294">
        <f t="shared" si="9"/>
        <v>9</v>
      </c>
      <c r="H10" s="283">
        <f>'[10]1-12月'!$C13</f>
        <v>133.65</v>
      </c>
      <c r="I10" s="282">
        <f>'[10]1-12月'!$D13</f>
        <v>-2.3</v>
      </c>
      <c r="J10" s="293">
        <f t="shared" si="2"/>
        <v>8</v>
      </c>
      <c r="K10" s="283">
        <f>'[1]Sheet1'!$B20/10000</f>
        <v>12.648</v>
      </c>
      <c r="L10" s="282">
        <f>'[1]Sheet1'!$C20</f>
        <v>3.5100784836853904</v>
      </c>
      <c r="M10" s="293">
        <f t="shared" si="3"/>
        <v>5</v>
      </c>
      <c r="N10" s="283">
        <f>'[1]Sheet1'!$D20/10000</f>
        <v>7.1338</v>
      </c>
      <c r="O10" s="282">
        <f>'[1]Sheet1'!$E20</f>
        <v>0.5851416324746452</v>
      </c>
      <c r="P10" s="295">
        <f t="shared" si="4"/>
        <v>9</v>
      </c>
      <c r="Q10" s="285">
        <v>25257</v>
      </c>
      <c r="R10" s="286">
        <v>5.93490478986662</v>
      </c>
      <c r="S10" s="295">
        <f t="shared" si="5"/>
        <v>3</v>
      </c>
      <c r="T10" s="288">
        <v>32554.8182990944</v>
      </c>
      <c r="U10" s="289">
        <v>4.62115001349497</v>
      </c>
      <c r="V10" s="288">
        <f t="shared" si="0"/>
        <v>5</v>
      </c>
      <c r="W10" s="288">
        <v>19298.6256880198</v>
      </c>
      <c r="X10" s="289">
        <v>7.72394547710015</v>
      </c>
      <c r="Y10" s="288">
        <f t="shared" si="10"/>
        <v>5</v>
      </c>
      <c r="Z10" s="288">
        <v>63</v>
      </c>
      <c r="AA10" s="288">
        <f t="shared" si="6"/>
        <v>5</v>
      </c>
      <c r="AB10" s="288">
        <v>21</v>
      </c>
      <c r="AC10" s="296">
        <f t="shared" si="7"/>
        <v>5</v>
      </c>
    </row>
    <row r="11" spans="1:29" s="272" customFormat="1" ht="37.5" customHeight="1">
      <c r="A11" s="292" t="s">
        <v>82</v>
      </c>
      <c r="B11" s="282">
        <f>'[3]Sheet1'!$G11</f>
        <v>5</v>
      </c>
      <c r="C11" s="293">
        <f t="shared" si="1"/>
        <v>7</v>
      </c>
      <c r="D11" s="282">
        <f>'[9]1-12月'!$D13</f>
        <v>9.2</v>
      </c>
      <c r="E11" s="293">
        <f t="shared" si="8"/>
        <v>5</v>
      </c>
      <c r="F11" s="282">
        <f>'[11]1-12月'!$D14</f>
        <v>12.6</v>
      </c>
      <c r="G11" s="294">
        <f t="shared" si="9"/>
        <v>8</v>
      </c>
      <c r="H11" s="283">
        <f>'[10]1-12月'!$C14</f>
        <v>127.66</v>
      </c>
      <c r="I11" s="282">
        <f>'[10]1-12月'!$D14</f>
        <v>-2.3</v>
      </c>
      <c r="J11" s="293">
        <f t="shared" si="2"/>
        <v>8</v>
      </c>
      <c r="K11" s="283">
        <f>'[1]Sheet1'!$B19/10000</f>
        <v>9.4183</v>
      </c>
      <c r="L11" s="282">
        <f>'[1]Sheet1'!$C19</f>
        <v>-12.02372612208677</v>
      </c>
      <c r="M11" s="293">
        <f t="shared" si="3"/>
        <v>13</v>
      </c>
      <c r="N11" s="283">
        <f>'[1]Sheet1'!$D19/10000</f>
        <v>5.8035</v>
      </c>
      <c r="O11" s="282">
        <f>'[1]Sheet1'!$E19</f>
        <v>-6.808510638297875</v>
      </c>
      <c r="P11" s="295">
        <f t="shared" si="4"/>
        <v>11</v>
      </c>
      <c r="Q11" s="285">
        <v>27529</v>
      </c>
      <c r="R11" s="286">
        <v>6.12158359353918</v>
      </c>
      <c r="S11" s="295">
        <f t="shared" si="5"/>
        <v>1</v>
      </c>
      <c r="T11" s="288">
        <v>33494.9087587381</v>
      </c>
      <c r="U11" s="289">
        <v>4.71000672001586</v>
      </c>
      <c r="V11" s="288">
        <f t="shared" si="0"/>
        <v>4</v>
      </c>
      <c r="W11" s="288">
        <v>22827.9202974216</v>
      </c>
      <c r="X11" s="289">
        <v>7.74252232664346</v>
      </c>
      <c r="Y11" s="288">
        <f t="shared" si="10"/>
        <v>4</v>
      </c>
      <c r="Z11" s="288">
        <v>52</v>
      </c>
      <c r="AA11" s="288">
        <f t="shared" si="6"/>
        <v>8</v>
      </c>
      <c r="AB11" s="288">
        <v>16</v>
      </c>
      <c r="AC11" s="296">
        <f t="shared" si="7"/>
        <v>8</v>
      </c>
    </row>
    <row r="12" spans="1:29" s="272" customFormat="1" ht="37.5" customHeight="1">
      <c r="A12" s="292" t="s">
        <v>83</v>
      </c>
      <c r="B12" s="282">
        <f>'[3]Sheet1'!$G12</f>
        <v>5.2</v>
      </c>
      <c r="C12" s="293">
        <f t="shared" si="1"/>
        <v>5</v>
      </c>
      <c r="D12" s="282">
        <f>'[9]1-12月'!$D14</f>
        <v>8.9</v>
      </c>
      <c r="E12" s="293">
        <f t="shared" si="8"/>
        <v>10</v>
      </c>
      <c r="F12" s="282">
        <f>'[11]1-12月'!$D15</f>
        <v>13.4</v>
      </c>
      <c r="G12" s="294">
        <f t="shared" si="9"/>
        <v>7</v>
      </c>
      <c r="H12" s="283">
        <f>'[10]1-12月'!$C15</f>
        <v>125.31</v>
      </c>
      <c r="I12" s="282">
        <f>'[10]1-12月'!$D15</f>
        <v>-2.5</v>
      </c>
      <c r="J12" s="293">
        <f t="shared" si="2"/>
        <v>11</v>
      </c>
      <c r="K12" s="283">
        <f>'[1]Sheet1'!$B17/10000</f>
        <v>30.268</v>
      </c>
      <c r="L12" s="282">
        <f>'[1]Sheet1'!$C17</f>
        <v>73.70145707677918</v>
      </c>
      <c r="M12" s="293">
        <f t="shared" si="3"/>
        <v>1</v>
      </c>
      <c r="N12" s="283">
        <f>'[1]Sheet1'!$D17/10000</f>
        <v>24.5419</v>
      </c>
      <c r="O12" s="282">
        <f>'[1]Sheet1'!$E17</f>
        <v>111.63378289814082</v>
      </c>
      <c r="P12" s="295">
        <f t="shared" si="4"/>
        <v>1</v>
      </c>
      <c r="Q12" s="285">
        <v>27592</v>
      </c>
      <c r="R12" s="286">
        <v>5.67598621217924</v>
      </c>
      <c r="S12" s="295">
        <f t="shared" si="5"/>
        <v>7</v>
      </c>
      <c r="T12" s="288">
        <v>34946.1243524313</v>
      </c>
      <c r="U12" s="289">
        <v>4.32260978660273</v>
      </c>
      <c r="V12" s="288">
        <f t="shared" si="0"/>
        <v>10</v>
      </c>
      <c r="W12" s="288">
        <v>21364.3434747869</v>
      </c>
      <c r="X12" s="289">
        <v>7.54441498331364</v>
      </c>
      <c r="Y12" s="288">
        <f t="shared" si="10"/>
        <v>6</v>
      </c>
      <c r="Z12" s="288">
        <v>69</v>
      </c>
      <c r="AA12" s="288">
        <f t="shared" si="6"/>
        <v>4</v>
      </c>
      <c r="AB12" s="288">
        <v>31</v>
      </c>
      <c r="AC12" s="296">
        <f t="shared" si="7"/>
        <v>3</v>
      </c>
    </row>
    <row r="13" spans="1:29" s="272" customFormat="1" ht="37.5" customHeight="1">
      <c r="A13" s="292" t="s">
        <v>84</v>
      </c>
      <c r="B13" s="282">
        <f>'[3]Sheet1'!$G13</f>
        <v>3.3</v>
      </c>
      <c r="C13" s="293">
        <f t="shared" si="1"/>
        <v>11</v>
      </c>
      <c r="D13" s="282">
        <f>'[9]1-12月'!$D15</f>
        <v>9.8</v>
      </c>
      <c r="E13" s="293">
        <f t="shared" si="8"/>
        <v>2</v>
      </c>
      <c r="F13" s="282">
        <f>'[11]1-12月'!$D16</f>
        <v>14</v>
      </c>
      <c r="G13" s="294">
        <f t="shared" si="9"/>
        <v>5</v>
      </c>
      <c r="H13" s="283">
        <f>'[10]1-12月'!$C16</f>
        <v>142.4</v>
      </c>
      <c r="I13" s="282">
        <f>'[10]1-12月'!$D16</f>
        <v>-2.2</v>
      </c>
      <c r="J13" s="293">
        <f t="shared" si="2"/>
        <v>3</v>
      </c>
      <c r="K13" s="283">
        <f>'[1]Sheet1'!$B16/10000</f>
        <v>20.0491</v>
      </c>
      <c r="L13" s="282">
        <f>'[1]Sheet1'!$C16</f>
        <v>18.472493056786618</v>
      </c>
      <c r="M13" s="293">
        <f t="shared" si="3"/>
        <v>2</v>
      </c>
      <c r="N13" s="283">
        <f>'[1]Sheet1'!$D16/10000</f>
        <v>12.3643</v>
      </c>
      <c r="O13" s="282">
        <f>'[1]Sheet1'!$E16</f>
        <v>25.565406371548406</v>
      </c>
      <c r="P13" s="295">
        <f t="shared" si="4"/>
        <v>2</v>
      </c>
      <c r="Q13" s="285">
        <v>17444</v>
      </c>
      <c r="R13" s="286">
        <v>5.95238095238095</v>
      </c>
      <c r="S13" s="295">
        <f t="shared" si="5"/>
        <v>2</v>
      </c>
      <c r="T13" s="288">
        <v>26641.252240607</v>
      </c>
      <c r="U13" s="289">
        <v>4.41000781210423</v>
      </c>
      <c r="V13" s="288">
        <f t="shared" si="0"/>
        <v>9</v>
      </c>
      <c r="W13" s="288">
        <v>11320.9770095917</v>
      </c>
      <c r="X13" s="289">
        <v>8.02938794966655</v>
      </c>
      <c r="Y13" s="288">
        <f t="shared" si="10"/>
        <v>1</v>
      </c>
      <c r="Z13" s="288">
        <v>109</v>
      </c>
      <c r="AA13" s="288">
        <f t="shared" si="6"/>
        <v>2</v>
      </c>
      <c r="AB13" s="288">
        <v>52</v>
      </c>
      <c r="AC13" s="296">
        <f t="shared" si="7"/>
        <v>2</v>
      </c>
    </row>
    <row r="14" spans="1:29" s="272" customFormat="1" ht="37.5" customHeight="1">
      <c r="A14" s="292" t="s">
        <v>85</v>
      </c>
      <c r="B14" s="282">
        <f>'[3]Sheet1'!$G14</f>
        <v>5.5</v>
      </c>
      <c r="C14" s="293">
        <f t="shared" si="1"/>
        <v>4</v>
      </c>
      <c r="D14" s="282">
        <f>'[9]1-12月'!$D16</f>
        <v>9.2</v>
      </c>
      <c r="E14" s="293">
        <f t="shared" si="8"/>
        <v>5</v>
      </c>
      <c r="F14" s="282">
        <f>'[11]1-12月'!$D17</f>
        <v>13.9</v>
      </c>
      <c r="G14" s="294">
        <f t="shared" si="9"/>
        <v>6</v>
      </c>
      <c r="H14" s="283">
        <f>'[10]1-12月'!$C17</f>
        <v>122.31</v>
      </c>
      <c r="I14" s="282">
        <f>'[10]1-12月'!$D17</f>
        <v>-2.2</v>
      </c>
      <c r="J14" s="293">
        <f t="shared" si="2"/>
        <v>3</v>
      </c>
      <c r="K14" s="283">
        <f>'[1]Sheet1'!$B15/10000</f>
        <v>18.8483</v>
      </c>
      <c r="L14" s="282">
        <f>'[1]Sheet1'!$C15</f>
        <v>-1.2143605870020906</v>
      </c>
      <c r="M14" s="293">
        <f t="shared" si="3"/>
        <v>7</v>
      </c>
      <c r="N14" s="283">
        <f>'[1]Sheet1'!$D15/10000</f>
        <v>11.0846</v>
      </c>
      <c r="O14" s="282">
        <f>'[1]Sheet1'!$E15</f>
        <v>2.691285053872022</v>
      </c>
      <c r="P14" s="295">
        <f t="shared" si="4"/>
        <v>6</v>
      </c>
      <c r="Q14" s="295">
        <v>28995</v>
      </c>
      <c r="R14" s="297">
        <v>5.91393921683225</v>
      </c>
      <c r="S14" s="295">
        <f t="shared" si="5"/>
        <v>4</v>
      </c>
      <c r="T14" s="288">
        <v>36206.2517766005</v>
      </c>
      <c r="U14" s="289">
        <v>5.10890526891686</v>
      </c>
      <c r="V14" s="288">
        <f t="shared" si="0"/>
        <v>1</v>
      </c>
      <c r="W14" s="288">
        <v>20908.2484848683</v>
      </c>
      <c r="X14" s="289">
        <v>7.43966082571515</v>
      </c>
      <c r="Y14" s="288">
        <f t="shared" si="10"/>
        <v>8</v>
      </c>
      <c r="Z14" s="288">
        <v>111</v>
      </c>
      <c r="AA14" s="288">
        <f t="shared" si="6"/>
        <v>1</v>
      </c>
      <c r="AB14" s="288">
        <v>71</v>
      </c>
      <c r="AC14" s="296">
        <f t="shared" si="7"/>
        <v>1</v>
      </c>
    </row>
    <row r="15" spans="1:29" s="272" customFormat="1" ht="37.5" customHeight="1">
      <c r="A15" s="292" t="s">
        <v>86</v>
      </c>
      <c r="B15" s="282">
        <f>'[3]Sheet1'!$G15</f>
        <v>4.1</v>
      </c>
      <c r="C15" s="293">
        <f t="shared" si="1"/>
        <v>10</v>
      </c>
      <c r="D15" s="282">
        <f>'[9]1-12月'!$D17</f>
        <v>8.8</v>
      </c>
      <c r="E15" s="293">
        <f t="shared" si="8"/>
        <v>11</v>
      </c>
      <c r="F15" s="282">
        <f>'[11]1-12月'!$D18</f>
        <v>8.3</v>
      </c>
      <c r="G15" s="294">
        <f t="shared" si="9"/>
        <v>13</v>
      </c>
      <c r="H15" s="283">
        <f>'[10]1-12月'!$C18</f>
        <v>92.68</v>
      </c>
      <c r="I15" s="282">
        <f>'[10]1-12月'!$D18</f>
        <v>-2.2</v>
      </c>
      <c r="J15" s="293">
        <f t="shared" si="2"/>
        <v>3</v>
      </c>
      <c r="K15" s="283">
        <f>'[1]Sheet1'!$B18/10000</f>
        <v>12.7638</v>
      </c>
      <c r="L15" s="282">
        <f>'[1]Sheet1'!$C18</f>
        <v>8.220072407858027</v>
      </c>
      <c r="M15" s="293">
        <f t="shared" si="3"/>
        <v>4</v>
      </c>
      <c r="N15" s="283">
        <f>'[1]Sheet1'!$D18/10000</f>
        <v>7.5498</v>
      </c>
      <c r="O15" s="282">
        <f>'[1]Sheet1'!$E18</f>
        <v>18.190926453552095</v>
      </c>
      <c r="P15" s="295">
        <f t="shared" si="4"/>
        <v>3</v>
      </c>
      <c r="Q15" s="295">
        <v>25210</v>
      </c>
      <c r="R15" s="297">
        <v>5.87988240235195</v>
      </c>
      <c r="S15" s="295">
        <f t="shared" si="5"/>
        <v>5</v>
      </c>
      <c r="T15" s="288">
        <v>32511.2798529141</v>
      </c>
      <c r="U15" s="289">
        <v>4.6189345734881</v>
      </c>
      <c r="V15" s="288">
        <f t="shared" si="0"/>
        <v>6</v>
      </c>
      <c r="W15" s="288">
        <v>18659.5953481348</v>
      </c>
      <c r="X15" s="289">
        <v>7.82644129172351</v>
      </c>
      <c r="Y15" s="288">
        <f t="shared" si="10"/>
        <v>3</v>
      </c>
      <c r="Z15" s="288">
        <v>57</v>
      </c>
      <c r="AA15" s="288">
        <f t="shared" si="6"/>
        <v>6</v>
      </c>
      <c r="AB15" s="288">
        <v>24</v>
      </c>
      <c r="AC15" s="296">
        <f t="shared" si="7"/>
        <v>4</v>
      </c>
    </row>
    <row r="16" spans="1:29" s="272" customFormat="1" ht="37.5" customHeight="1">
      <c r="A16" s="292" t="s">
        <v>187</v>
      </c>
      <c r="B16" s="282">
        <f>'[3]Sheet1'!$G16</f>
        <v>7.3</v>
      </c>
      <c r="C16" s="293">
        <f t="shared" si="1"/>
        <v>2</v>
      </c>
      <c r="D16" s="282">
        <f>'[9]1-12月'!$D8</f>
        <v>9.5</v>
      </c>
      <c r="E16" s="293">
        <f t="shared" si="8"/>
        <v>3</v>
      </c>
      <c r="F16" s="282">
        <f>'[11]1-12月'!$D9</f>
        <v>8.6</v>
      </c>
      <c r="G16" s="294">
        <f t="shared" si="9"/>
        <v>12</v>
      </c>
      <c r="H16" s="283">
        <f>'[10]1-12月'!$C9</f>
        <v>142.13</v>
      </c>
      <c r="I16" s="282">
        <f>'[10]1-12月'!$D9</f>
        <v>-2.3</v>
      </c>
      <c r="J16" s="293">
        <f t="shared" si="2"/>
        <v>8</v>
      </c>
      <c r="K16" s="283">
        <f>'[1]Sheet1'!$B8/10000</f>
        <v>46.2344</v>
      </c>
      <c r="L16" s="282">
        <f>'[1]Sheet1'!$C8</f>
        <v>1.860321656752589</v>
      </c>
      <c r="M16" s="293">
        <f t="shared" si="3"/>
        <v>6</v>
      </c>
      <c r="N16" s="283">
        <f>'[1]Sheet1'!$D8/10000</f>
        <v>10.7347</v>
      </c>
      <c r="O16" s="282">
        <f>'[1]Sheet1'!$E8</f>
        <v>-22.5065692587566</v>
      </c>
      <c r="P16" s="295">
        <f t="shared" si="4"/>
        <v>13</v>
      </c>
      <c r="Q16" s="288" t="s">
        <v>20</v>
      </c>
      <c r="R16" s="288" t="s">
        <v>20</v>
      </c>
      <c r="S16" s="288" t="s">
        <v>20</v>
      </c>
      <c r="T16" s="288" t="s">
        <v>20</v>
      </c>
      <c r="U16" s="288" t="s">
        <v>20</v>
      </c>
      <c r="V16" s="288" t="s">
        <v>20</v>
      </c>
      <c r="W16" s="288" t="s">
        <v>20</v>
      </c>
      <c r="X16" s="288" t="s">
        <v>20</v>
      </c>
      <c r="Y16" s="288" t="s">
        <v>20</v>
      </c>
      <c r="Z16" s="288">
        <v>54</v>
      </c>
      <c r="AA16" s="288">
        <f t="shared" si="6"/>
        <v>7</v>
      </c>
      <c r="AB16" s="288">
        <v>18</v>
      </c>
      <c r="AC16" s="296">
        <f t="shared" si="7"/>
        <v>7</v>
      </c>
    </row>
    <row r="17" spans="1:29" s="272" customFormat="1" ht="37.5" customHeight="1">
      <c r="A17" s="292" t="s">
        <v>188</v>
      </c>
      <c r="B17" s="282">
        <f>'[3]Sheet1'!$G17</f>
        <v>5</v>
      </c>
      <c r="C17" s="293">
        <f t="shared" si="1"/>
        <v>7</v>
      </c>
      <c r="D17" s="282">
        <f>'[9]1-12月'!$D9</f>
        <v>9.1</v>
      </c>
      <c r="E17" s="293">
        <f t="shared" si="8"/>
        <v>7</v>
      </c>
      <c r="F17" s="282">
        <f>'[11]1-12月'!$D10</f>
        <v>8.7</v>
      </c>
      <c r="G17" s="294">
        <f t="shared" si="9"/>
        <v>11</v>
      </c>
      <c r="H17" s="283">
        <f>'[10]1-12月'!$C10</f>
        <v>41.27</v>
      </c>
      <c r="I17" s="282">
        <f>'[10]1-12月'!$D10</f>
        <v>-2.2</v>
      </c>
      <c r="J17" s="293">
        <f t="shared" si="2"/>
        <v>3</v>
      </c>
      <c r="K17" s="283">
        <f>'[1]Sheet1'!$B9/10000</f>
        <v>6.0603</v>
      </c>
      <c r="L17" s="282">
        <f>'[1]Sheet1'!$C9</f>
        <v>-11.501336176053982</v>
      </c>
      <c r="M17" s="293">
        <f t="shared" si="3"/>
        <v>12</v>
      </c>
      <c r="N17" s="283">
        <f>'[1]Sheet1'!$D9/10000</f>
        <v>2.4188</v>
      </c>
      <c r="O17" s="282">
        <f>'[1]Sheet1'!$E9</f>
        <v>-12.609292578943567</v>
      </c>
      <c r="P17" s="295">
        <f t="shared" si="4"/>
        <v>12</v>
      </c>
      <c r="Q17" s="288" t="s">
        <v>20</v>
      </c>
      <c r="R17" s="288" t="s">
        <v>20</v>
      </c>
      <c r="S17" s="288" t="s">
        <v>20</v>
      </c>
      <c r="T17" s="288" t="s">
        <v>20</v>
      </c>
      <c r="U17" s="288" t="s">
        <v>20</v>
      </c>
      <c r="V17" s="288" t="s">
        <v>20</v>
      </c>
      <c r="W17" s="288" t="s">
        <v>20</v>
      </c>
      <c r="X17" s="288" t="s">
        <v>20</v>
      </c>
      <c r="Y17" s="288" t="s">
        <v>20</v>
      </c>
      <c r="Z17" s="288">
        <v>28</v>
      </c>
      <c r="AA17" s="288">
        <f t="shared" si="6"/>
        <v>11</v>
      </c>
      <c r="AB17" s="288">
        <v>0</v>
      </c>
      <c r="AC17" s="296">
        <f t="shared" si="7"/>
        <v>13</v>
      </c>
    </row>
    <row r="18" spans="1:29" s="272" customFormat="1" ht="37.5" customHeight="1">
      <c r="A18" s="292" t="s">
        <v>87</v>
      </c>
      <c r="B18" s="282">
        <f>'[3]Sheet1'!$G18</f>
        <v>6</v>
      </c>
      <c r="C18" s="293">
        <f t="shared" si="1"/>
        <v>3</v>
      </c>
      <c r="D18" s="282">
        <f>'[9]1-12月'!$D10</f>
        <v>8.7</v>
      </c>
      <c r="E18" s="293">
        <f t="shared" si="8"/>
        <v>12</v>
      </c>
      <c r="F18" s="282">
        <f>'[11]1-12月'!$D11</f>
        <v>15.9</v>
      </c>
      <c r="G18" s="294">
        <f t="shared" si="9"/>
        <v>3</v>
      </c>
      <c r="H18" s="283">
        <f>'[10]1-12月'!$C11</f>
        <v>18.2</v>
      </c>
      <c r="I18" s="282">
        <f>'[10]1-12月'!$D11</f>
        <v>-2.5</v>
      </c>
      <c r="J18" s="293">
        <f t="shared" si="2"/>
        <v>11</v>
      </c>
      <c r="K18" s="283">
        <f>'[1]Sheet1'!$B7/10000</f>
        <v>2.176</v>
      </c>
      <c r="L18" s="282">
        <f>'[1]Sheet1'!$C7</f>
        <v>-4.5990617738611945</v>
      </c>
      <c r="M18" s="293">
        <f t="shared" si="3"/>
        <v>8</v>
      </c>
      <c r="N18" s="283">
        <f>'[1]Sheet1'!$D7/10000</f>
        <v>1.311</v>
      </c>
      <c r="O18" s="282">
        <f>'[1]Sheet1'!$E7</f>
        <v>1.0015408320493009</v>
      </c>
      <c r="P18" s="295">
        <f t="shared" si="4"/>
        <v>8</v>
      </c>
      <c r="Q18" s="295">
        <v>29607</v>
      </c>
      <c r="R18" s="297">
        <v>5.57714937774132</v>
      </c>
      <c r="S18" s="295">
        <f t="shared" si="5"/>
        <v>8</v>
      </c>
      <c r="T18" s="288">
        <v>36077.3084682286</v>
      </c>
      <c r="U18" s="289">
        <v>4.41926990552264</v>
      </c>
      <c r="V18" s="288">
        <f>RANK(U18,$U$7:$U$18,0)</f>
        <v>8</v>
      </c>
      <c r="W18" s="288">
        <v>22838.96220585</v>
      </c>
      <c r="X18" s="289">
        <v>7.52806512923997</v>
      </c>
      <c r="Y18" s="288">
        <f>RANK(X18,$X$9:$X$18,0)</f>
        <v>7</v>
      </c>
      <c r="Z18" s="288">
        <v>21</v>
      </c>
      <c r="AA18" s="288">
        <f t="shared" si="6"/>
        <v>13</v>
      </c>
      <c r="AB18" s="288">
        <v>11</v>
      </c>
      <c r="AC18" s="296">
        <f t="shared" si="7"/>
        <v>9</v>
      </c>
    </row>
    <row r="19" spans="1:29" s="272" customFormat="1" ht="37.5" customHeight="1">
      <c r="A19" s="292" t="s">
        <v>205</v>
      </c>
      <c r="B19" s="282">
        <f>'[3]Sheet1'!$G19</f>
        <v>25.1</v>
      </c>
      <c r="C19" s="293">
        <f t="shared" si="1"/>
        <v>1</v>
      </c>
      <c r="D19" s="282">
        <f>'[9]1-12月'!$D11</f>
        <v>24.5325600322334</v>
      </c>
      <c r="E19" s="293">
        <f t="shared" si="8"/>
        <v>1</v>
      </c>
      <c r="F19" s="282">
        <f>'[11]1-12月'!$D12</f>
        <v>17.8</v>
      </c>
      <c r="G19" s="294">
        <f t="shared" si="9"/>
        <v>1</v>
      </c>
      <c r="H19" s="283">
        <f>'[10]1-12月'!$C12</f>
        <v>28.91</v>
      </c>
      <c r="I19" s="282">
        <f>'[10]1-12月'!$D12</f>
        <v>-2.6</v>
      </c>
      <c r="J19" s="293">
        <f t="shared" si="2"/>
        <v>13</v>
      </c>
      <c r="K19" s="283">
        <f>'[1]Sheet1'!$B10/10000</f>
        <v>11.6414</v>
      </c>
      <c r="L19" s="282">
        <f>'[1]Sheet1'!$C10</f>
        <v>15.387055208643076</v>
      </c>
      <c r="M19" s="293">
        <f t="shared" si="3"/>
        <v>3</v>
      </c>
      <c r="N19" s="283">
        <f>'[1]Sheet1'!$D10/10000</f>
        <v>6.1193</v>
      </c>
      <c r="O19" s="282">
        <f>'[1]Sheet1'!$E10</f>
        <v>11.185202681832223</v>
      </c>
      <c r="P19" s="295">
        <f t="shared" si="4"/>
        <v>4</v>
      </c>
      <c r="Q19" s="288" t="s">
        <v>20</v>
      </c>
      <c r="R19" s="288" t="s">
        <v>20</v>
      </c>
      <c r="S19" s="288" t="s">
        <v>20</v>
      </c>
      <c r="T19" s="288" t="s">
        <v>20</v>
      </c>
      <c r="U19" s="288" t="s">
        <v>20</v>
      </c>
      <c r="V19" s="288" t="s">
        <v>20</v>
      </c>
      <c r="W19" s="288" t="s">
        <v>20</v>
      </c>
      <c r="X19" s="288" t="s">
        <v>20</v>
      </c>
      <c r="Y19" s="288" t="s">
        <v>20</v>
      </c>
      <c r="Z19" s="288">
        <v>36</v>
      </c>
      <c r="AA19" s="288">
        <f t="shared" si="6"/>
        <v>9</v>
      </c>
      <c r="AB19" s="288">
        <v>20</v>
      </c>
      <c r="AC19" s="296">
        <f t="shared" si="7"/>
        <v>6</v>
      </c>
    </row>
    <row r="20" spans="1:19" ht="32.25" customHeight="1">
      <c r="A20" s="357" t="s">
        <v>364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298"/>
      <c r="R20" s="298"/>
      <c r="S20" s="298"/>
    </row>
    <row r="21" spans="4:7" ht="15.75">
      <c r="D21" s="269"/>
      <c r="E21" s="269"/>
      <c r="F21" s="269"/>
      <c r="G21" s="269"/>
    </row>
    <row r="22" spans="4:7" ht="15.75">
      <c r="D22" s="269"/>
      <c r="E22" s="269"/>
      <c r="F22" s="269"/>
      <c r="G22" s="269"/>
    </row>
    <row r="23" spans="4:7" ht="15.75">
      <c r="D23" s="269"/>
      <c r="E23" s="269"/>
      <c r="F23" s="269"/>
      <c r="G23" s="269"/>
    </row>
    <row r="24" spans="4:7" ht="15.75">
      <c r="D24" s="269"/>
      <c r="E24" s="269"/>
      <c r="F24" s="269"/>
      <c r="G24" s="269"/>
    </row>
    <row r="25" spans="4:7" ht="15.75">
      <c r="D25" s="269"/>
      <c r="E25" s="269"/>
      <c r="F25" s="269"/>
      <c r="G25" s="269"/>
    </row>
    <row r="26" spans="4:7" ht="15.75">
      <c r="D26" s="269"/>
      <c r="E26" s="269"/>
      <c r="F26" s="269"/>
      <c r="G26" s="269"/>
    </row>
    <row r="27" spans="4:7" ht="15.75">
      <c r="D27" s="269"/>
      <c r="E27" s="269"/>
      <c r="F27" s="269"/>
      <c r="G27" s="269"/>
    </row>
    <row r="28" spans="4:7" ht="15.75">
      <c r="D28" s="269"/>
      <c r="E28" s="269"/>
      <c r="F28" s="269"/>
      <c r="G28" s="269"/>
    </row>
    <row r="29" spans="4:7" ht="15.75">
      <c r="D29" s="269"/>
      <c r="E29" s="269"/>
      <c r="F29" s="269"/>
      <c r="G29" s="269"/>
    </row>
    <row r="30" spans="4:7" ht="15.75">
      <c r="D30" s="269"/>
      <c r="E30" s="269"/>
      <c r="F30" s="269"/>
      <c r="G30" s="269"/>
    </row>
    <row r="31" spans="4:7" ht="15.75">
      <c r="D31" s="269"/>
      <c r="E31" s="269"/>
      <c r="F31" s="269"/>
      <c r="G31" s="269"/>
    </row>
    <row r="32" spans="4:7" ht="15.75">
      <c r="D32" s="269"/>
      <c r="E32" s="269"/>
      <c r="F32" s="269"/>
      <c r="G32" s="269"/>
    </row>
    <row r="33" spans="4:7" ht="15.75">
      <c r="D33" s="269"/>
      <c r="E33" s="269"/>
      <c r="F33" s="269"/>
      <c r="G33" s="269"/>
    </row>
    <row r="34" spans="4:7" ht="15.75">
      <c r="D34" s="269"/>
      <c r="E34" s="269"/>
      <c r="F34" s="269"/>
      <c r="G34" s="269"/>
    </row>
    <row r="35" spans="4:7" ht="15.75">
      <c r="D35" s="269"/>
      <c r="E35" s="269"/>
      <c r="F35" s="269"/>
      <c r="G35" s="269"/>
    </row>
    <row r="36" spans="4:7" ht="15.75">
      <c r="D36" s="269"/>
      <c r="E36" s="269"/>
      <c r="F36" s="269"/>
      <c r="G36" s="269"/>
    </row>
    <row r="37" spans="4:7" ht="15.75">
      <c r="D37" s="269"/>
      <c r="E37" s="269"/>
      <c r="F37" s="269"/>
      <c r="G37" s="269"/>
    </row>
    <row r="38" spans="4:7" ht="15.75">
      <c r="D38" s="269"/>
      <c r="E38" s="269"/>
      <c r="F38" s="269"/>
      <c r="G38" s="269"/>
    </row>
    <row r="39" spans="4:7" ht="15.75">
      <c r="D39" s="269"/>
      <c r="E39" s="269"/>
      <c r="F39" s="269"/>
      <c r="G39" s="269"/>
    </row>
    <row r="40" spans="4:7" ht="15.75">
      <c r="D40" s="269"/>
      <c r="E40" s="269"/>
      <c r="F40" s="269"/>
      <c r="G40" s="269"/>
    </row>
    <row r="41" spans="4:7" ht="15.75">
      <c r="D41" s="269"/>
      <c r="E41" s="269"/>
      <c r="F41" s="269"/>
      <c r="G41" s="269"/>
    </row>
    <row r="42" spans="4:7" ht="15.75">
      <c r="D42" s="269"/>
      <c r="E42" s="269"/>
      <c r="F42" s="269"/>
      <c r="G42" s="269"/>
    </row>
    <row r="43" spans="4:7" ht="15.75">
      <c r="D43" s="269"/>
      <c r="E43" s="269"/>
      <c r="F43" s="269"/>
      <c r="G43" s="269"/>
    </row>
    <row r="44" spans="4:7" ht="15.75">
      <c r="D44" s="269"/>
      <c r="E44" s="269"/>
      <c r="F44" s="269"/>
      <c r="G44" s="269"/>
    </row>
    <row r="45" spans="4:7" ht="15.75">
      <c r="D45" s="269"/>
      <c r="E45" s="269"/>
      <c r="F45" s="269"/>
      <c r="G45" s="269"/>
    </row>
  </sheetData>
  <sheetProtection/>
  <mergeCells count="14">
    <mergeCell ref="A20:P20"/>
    <mergeCell ref="F4:G4"/>
    <mergeCell ref="B3:C4"/>
    <mergeCell ref="D3:E4"/>
    <mergeCell ref="H3:J4"/>
    <mergeCell ref="K3:M4"/>
    <mergeCell ref="A2:AB2"/>
    <mergeCell ref="W3:Y4"/>
    <mergeCell ref="N3:P4"/>
    <mergeCell ref="T3:V4"/>
    <mergeCell ref="A3:A4"/>
    <mergeCell ref="F3:G3"/>
    <mergeCell ref="Q3:S4"/>
    <mergeCell ref="Z3:AC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5" sqref="F5"/>
    </sheetView>
  </sheetViews>
  <sheetFormatPr defaultColWidth="8.00390625" defaultRowHeight="14.25"/>
  <cols>
    <col min="1" max="1" width="26.75390625" style="302" customWidth="1"/>
    <col min="2" max="2" width="16.00390625" style="325" customWidth="1"/>
    <col min="3" max="3" width="14.75390625" style="325" customWidth="1"/>
    <col min="4" max="4" width="16.50390625" style="326" customWidth="1"/>
    <col min="5" max="15" width="9.00390625" style="302" customWidth="1"/>
    <col min="16" max="111" width="8.00390625" style="302" customWidth="1"/>
    <col min="112" max="133" width="9.00390625" style="302" customWidth="1"/>
    <col min="134" max="16384" width="8.00390625" style="302" customWidth="1"/>
  </cols>
  <sheetData>
    <row r="1" spans="1:4" ht="31.5" customHeight="1">
      <c r="A1" s="328" t="s">
        <v>337</v>
      </c>
      <c r="B1" s="328"/>
      <c r="C1" s="328"/>
      <c r="D1" s="328"/>
    </row>
    <row r="2" spans="1:4" ht="17.25" customHeight="1">
      <c r="A2" s="303"/>
      <c r="B2" s="303"/>
      <c r="C2" s="303"/>
      <c r="D2" s="304"/>
    </row>
    <row r="3" spans="1:4" s="309" customFormat="1" ht="36" customHeight="1">
      <c r="A3" s="305" t="s">
        <v>207</v>
      </c>
      <c r="B3" s="306" t="s">
        <v>13</v>
      </c>
      <c r="C3" s="307" t="s">
        <v>236</v>
      </c>
      <c r="D3" s="308" t="s">
        <v>290</v>
      </c>
    </row>
    <row r="4" spans="1:5" s="309" customFormat="1" ht="22.5" customHeight="1">
      <c r="A4" s="310" t="s">
        <v>229</v>
      </c>
      <c r="B4" s="311" t="s">
        <v>14</v>
      </c>
      <c r="C4" s="312">
        <v>4001.5479</v>
      </c>
      <c r="D4" s="313">
        <v>4.2</v>
      </c>
      <c r="E4" s="314"/>
    </row>
    <row r="5" spans="1:5" s="309" customFormat="1" ht="22.5" customHeight="1">
      <c r="A5" s="310" t="s">
        <v>15</v>
      </c>
      <c r="B5" s="311" t="s">
        <v>14</v>
      </c>
      <c r="C5" s="312">
        <v>459.9082</v>
      </c>
      <c r="D5" s="313">
        <v>3.8</v>
      </c>
      <c r="E5" s="314"/>
    </row>
    <row r="6" spans="1:5" s="309" customFormat="1" ht="22.5" customHeight="1">
      <c r="A6" s="310" t="s">
        <v>16</v>
      </c>
      <c r="B6" s="311" t="s">
        <v>14</v>
      </c>
      <c r="C6" s="312">
        <v>1622.2452927582328</v>
      </c>
      <c r="D6" s="313">
        <v>5</v>
      </c>
      <c r="E6" s="314"/>
    </row>
    <row r="7" spans="1:5" s="309" customFormat="1" ht="22.5" customHeight="1">
      <c r="A7" s="310" t="s">
        <v>17</v>
      </c>
      <c r="B7" s="311" t="s">
        <v>14</v>
      </c>
      <c r="C7" s="312">
        <v>1919.3944072417669</v>
      </c>
      <c r="D7" s="313">
        <v>3.7</v>
      </c>
      <c r="E7" s="314"/>
    </row>
    <row r="8" spans="1:5" s="309" customFormat="1" ht="22.5" customHeight="1">
      <c r="A8" s="315" t="s">
        <v>19</v>
      </c>
      <c r="B8" s="311" t="s">
        <v>14</v>
      </c>
      <c r="C8" s="312" t="s">
        <v>20</v>
      </c>
      <c r="D8" s="313">
        <v>5.1</v>
      </c>
      <c r="E8" s="314"/>
    </row>
    <row r="9" spans="1:5" s="309" customFormat="1" ht="31.5" customHeight="1">
      <c r="A9" s="316" t="s">
        <v>336</v>
      </c>
      <c r="B9" s="311" t="s">
        <v>14</v>
      </c>
      <c r="C9" s="312">
        <v>264.3015</v>
      </c>
      <c r="D9" s="313">
        <v>10.7</v>
      </c>
      <c r="E9" s="314"/>
    </row>
    <row r="10" spans="1:5" s="309" customFormat="1" ht="22.5" customHeight="1">
      <c r="A10" s="317" t="s">
        <v>21</v>
      </c>
      <c r="B10" s="311" t="s">
        <v>14</v>
      </c>
      <c r="C10" s="312" t="s">
        <v>20</v>
      </c>
      <c r="D10" s="318">
        <v>8.8</v>
      </c>
      <c r="E10" s="314"/>
    </row>
    <row r="11" spans="1:5" s="309" customFormat="1" ht="22.5" customHeight="1">
      <c r="A11" s="317" t="s">
        <v>286</v>
      </c>
      <c r="B11" s="311" t="s">
        <v>14</v>
      </c>
      <c r="C11" s="312" t="s">
        <v>20</v>
      </c>
      <c r="D11" s="313">
        <v>10.8</v>
      </c>
      <c r="E11" s="314"/>
    </row>
    <row r="12" spans="1:5" s="309" customFormat="1" ht="22.5" customHeight="1">
      <c r="A12" s="317" t="s">
        <v>287</v>
      </c>
      <c r="B12" s="311" t="s">
        <v>14</v>
      </c>
      <c r="C12" s="312" t="s">
        <v>20</v>
      </c>
      <c r="D12" s="313">
        <v>9.2</v>
      </c>
      <c r="E12" s="314"/>
    </row>
    <row r="13" spans="1:5" s="309" customFormat="1" ht="22.5" customHeight="1">
      <c r="A13" s="317" t="s">
        <v>284</v>
      </c>
      <c r="B13" s="311" t="s">
        <v>14</v>
      </c>
      <c r="C13" s="312">
        <v>228.416</v>
      </c>
      <c r="D13" s="313">
        <v>11.22</v>
      </c>
      <c r="E13" s="314"/>
    </row>
    <row r="14" spans="1:5" s="309" customFormat="1" ht="22.5" customHeight="1">
      <c r="A14" s="317" t="s">
        <v>22</v>
      </c>
      <c r="B14" s="311" t="s">
        <v>23</v>
      </c>
      <c r="C14" s="312">
        <v>631.3474</v>
      </c>
      <c r="D14" s="313">
        <v>1.5</v>
      </c>
      <c r="E14" s="314"/>
    </row>
    <row r="15" spans="1:5" s="309" customFormat="1" ht="22.5" customHeight="1">
      <c r="A15" s="317" t="s">
        <v>24</v>
      </c>
      <c r="B15" s="311" t="s">
        <v>14</v>
      </c>
      <c r="C15" s="312">
        <v>368.3312</v>
      </c>
      <c r="D15" s="313">
        <v>0.57</v>
      </c>
      <c r="E15" s="314"/>
    </row>
    <row r="16" spans="1:5" s="309" customFormat="1" ht="22.5" customHeight="1">
      <c r="A16" s="319" t="s">
        <v>25</v>
      </c>
      <c r="B16" s="311" t="s">
        <v>14</v>
      </c>
      <c r="C16" s="312">
        <v>1574.0080236550302</v>
      </c>
      <c r="D16" s="313">
        <v>-2.3</v>
      </c>
      <c r="E16" s="314"/>
    </row>
    <row r="17" spans="1:5" s="309" customFormat="1" ht="22.5" customHeight="1">
      <c r="A17" s="317" t="s">
        <v>26</v>
      </c>
      <c r="B17" s="311" t="s">
        <v>14</v>
      </c>
      <c r="C17" s="312">
        <v>419.8443</v>
      </c>
      <c r="D17" s="320">
        <v>27.2</v>
      </c>
      <c r="E17" s="314"/>
    </row>
    <row r="18" spans="1:5" s="309" customFormat="1" ht="22.5" customHeight="1">
      <c r="A18" s="317" t="s">
        <v>27</v>
      </c>
      <c r="B18" s="311" t="s">
        <v>14</v>
      </c>
      <c r="C18" s="312">
        <v>915.720425</v>
      </c>
      <c r="D18" s="313">
        <v>22.1</v>
      </c>
      <c r="E18" s="314"/>
    </row>
    <row r="19" spans="1:5" s="309" customFormat="1" ht="22.5" customHeight="1">
      <c r="A19" s="317" t="s">
        <v>202</v>
      </c>
      <c r="B19" s="311" t="s">
        <v>28</v>
      </c>
      <c r="C19" s="312">
        <v>7.4273</v>
      </c>
      <c r="D19" s="313">
        <v>16.3</v>
      </c>
      <c r="E19" s="314"/>
    </row>
    <row r="20" spans="1:5" s="309" customFormat="1" ht="22.5" customHeight="1">
      <c r="A20" s="315" t="s">
        <v>189</v>
      </c>
      <c r="B20" s="311" t="s">
        <v>14</v>
      </c>
      <c r="C20" s="312">
        <v>333.5396</v>
      </c>
      <c r="D20" s="313">
        <v>-1.5</v>
      </c>
      <c r="E20" s="314"/>
    </row>
    <row r="21" spans="1:5" s="309" customFormat="1" ht="22.5" customHeight="1">
      <c r="A21" s="315" t="s">
        <v>208</v>
      </c>
      <c r="B21" s="311" t="s">
        <v>14</v>
      </c>
      <c r="C21" s="312">
        <v>152.7325</v>
      </c>
      <c r="D21" s="313">
        <v>1.7</v>
      </c>
      <c r="E21" s="314"/>
    </row>
    <row r="22" spans="1:5" s="309" customFormat="1" ht="22.5" customHeight="1">
      <c r="A22" s="315" t="s">
        <v>196</v>
      </c>
      <c r="B22" s="311" t="s">
        <v>14</v>
      </c>
      <c r="C22" s="312">
        <v>539.174</v>
      </c>
      <c r="D22" s="313">
        <v>1.3</v>
      </c>
      <c r="E22" s="314"/>
    </row>
    <row r="23" spans="1:5" s="309" customFormat="1" ht="22.5" customHeight="1">
      <c r="A23" s="317" t="s">
        <v>29</v>
      </c>
      <c r="B23" s="311" t="s">
        <v>14</v>
      </c>
      <c r="C23" s="312">
        <v>3067.1176965168</v>
      </c>
      <c r="D23" s="313">
        <v>11.167610016774802</v>
      </c>
      <c r="E23" s="314"/>
    </row>
    <row r="24" spans="1:5" s="309" customFormat="1" ht="22.5" customHeight="1">
      <c r="A24" s="317" t="s">
        <v>211</v>
      </c>
      <c r="B24" s="311" t="s">
        <v>14</v>
      </c>
      <c r="C24" s="312">
        <v>1929.2040476298</v>
      </c>
      <c r="D24" s="313">
        <v>14.2</v>
      </c>
      <c r="E24" s="314"/>
    </row>
    <row r="25" spans="1:5" s="309" customFormat="1" ht="22.5" customHeight="1">
      <c r="A25" s="317" t="s">
        <v>30</v>
      </c>
      <c r="B25" s="311" t="s">
        <v>14</v>
      </c>
      <c r="C25" s="312">
        <v>2465.1339974751</v>
      </c>
      <c r="D25" s="313">
        <v>23.6</v>
      </c>
      <c r="E25" s="314"/>
    </row>
    <row r="26" spans="1:5" s="309" customFormat="1" ht="22.5" customHeight="1">
      <c r="A26" s="317" t="s">
        <v>31</v>
      </c>
      <c r="B26" s="311" t="s">
        <v>5</v>
      </c>
      <c r="C26" s="321" t="s">
        <v>20</v>
      </c>
      <c r="D26" s="322">
        <v>101.67489308</v>
      </c>
      <c r="E26" s="314"/>
    </row>
    <row r="27" spans="1:5" s="309" customFormat="1" ht="22.5" customHeight="1">
      <c r="A27" s="315" t="s">
        <v>18</v>
      </c>
      <c r="B27" s="311" t="s">
        <v>209</v>
      </c>
      <c r="C27" s="312">
        <v>160.40454074</v>
      </c>
      <c r="D27" s="313">
        <v>2.35</v>
      </c>
      <c r="E27" s="314"/>
    </row>
    <row r="28" spans="1:5" s="309" customFormat="1" ht="22.5" customHeight="1">
      <c r="A28" s="315" t="s">
        <v>210</v>
      </c>
      <c r="B28" s="311" t="s">
        <v>209</v>
      </c>
      <c r="C28" s="312">
        <v>88.51134717</v>
      </c>
      <c r="D28" s="313">
        <v>4.1</v>
      </c>
      <c r="E28" s="314"/>
    </row>
    <row r="29" spans="1:5" s="309" customFormat="1" ht="22.5" customHeight="1">
      <c r="A29" s="317" t="s">
        <v>321</v>
      </c>
      <c r="B29" s="311" t="s">
        <v>33</v>
      </c>
      <c r="C29" s="323">
        <v>28577</v>
      </c>
      <c r="D29" s="322">
        <v>5.64119625891835</v>
      </c>
      <c r="E29" s="314"/>
    </row>
    <row r="30" spans="1:5" s="309" customFormat="1" ht="22.5" customHeight="1">
      <c r="A30" s="319" t="s">
        <v>32</v>
      </c>
      <c r="B30" s="311" t="s">
        <v>33</v>
      </c>
      <c r="C30" s="324">
        <v>36748.9027727011</v>
      </c>
      <c r="D30" s="313">
        <v>4.649</v>
      </c>
      <c r="E30" s="314"/>
    </row>
    <row r="31" spans="1:5" s="309" customFormat="1" ht="22.5" customHeight="1">
      <c r="A31" s="319" t="s">
        <v>34</v>
      </c>
      <c r="B31" s="311" t="s">
        <v>33</v>
      </c>
      <c r="C31" s="324">
        <v>18185.5645499178</v>
      </c>
      <c r="D31" s="313">
        <v>7.749</v>
      </c>
      <c r="E31" s="3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9.00390625" style="34" customWidth="1"/>
    <col min="2" max="2" width="14.50390625" style="34" customWidth="1"/>
    <col min="3" max="3" width="12.875" style="34" customWidth="1"/>
    <col min="4" max="16384" width="8.875" style="34" customWidth="1"/>
  </cols>
  <sheetData>
    <row r="1" spans="1:3" ht="19.5">
      <c r="A1" s="360" t="s">
        <v>252</v>
      </c>
      <c r="B1" s="360"/>
      <c r="C1" s="360"/>
    </row>
    <row r="2" spans="1:2" ht="15.75">
      <c r="A2" s="49"/>
      <c r="B2" s="49"/>
    </row>
    <row r="3" spans="1:4" ht="24" customHeight="1">
      <c r="A3" s="64" t="s">
        <v>291</v>
      </c>
      <c r="B3" s="65" t="s">
        <v>301</v>
      </c>
      <c r="C3" s="66" t="s">
        <v>281</v>
      </c>
      <c r="D3" s="49"/>
    </row>
    <row r="4" spans="1:4" ht="24" customHeight="1">
      <c r="A4" s="67" t="s">
        <v>285</v>
      </c>
      <c r="B4" s="68">
        <f>'[14]全年'!$D$107/10000</f>
        <v>4001.5479</v>
      </c>
      <c r="C4" s="69">
        <f>'[14]全年'!$L107</f>
        <v>4.2</v>
      </c>
      <c r="D4" s="49"/>
    </row>
    <row r="5" spans="1:4" ht="24" customHeight="1">
      <c r="A5" s="67" t="s">
        <v>254</v>
      </c>
      <c r="B5" s="70">
        <f>'[14]全年'!$D155/10000</f>
        <v>459.9082</v>
      </c>
      <c r="C5" s="69">
        <f>'[14]全年'!$L155</f>
        <v>3.8</v>
      </c>
      <c r="D5" s="49"/>
    </row>
    <row r="6" spans="1:4" ht="24" customHeight="1">
      <c r="A6" s="67" t="s">
        <v>255</v>
      </c>
      <c r="B6" s="70">
        <f>'[14]全年'!$D156/10000</f>
        <v>1622.2452927582328</v>
      </c>
      <c r="C6" s="192">
        <f>'[14]全年'!$L156</f>
        <v>5</v>
      </c>
      <c r="D6" s="49"/>
    </row>
    <row r="7" spans="1:4" ht="24" customHeight="1">
      <c r="A7" s="71" t="s">
        <v>256</v>
      </c>
      <c r="B7" s="70">
        <f>'[14]全年'!$D110/10000</f>
        <v>1369.6403188653092</v>
      </c>
      <c r="C7" s="69">
        <f>'[14]全年'!$L110</f>
        <v>4.9</v>
      </c>
      <c r="D7" s="49"/>
    </row>
    <row r="8" spans="1:4" ht="24" customHeight="1">
      <c r="A8" s="71" t="s">
        <v>257</v>
      </c>
      <c r="B8" s="70">
        <f>'[14]全年'!$D116/10000</f>
        <v>254.27477389292386</v>
      </c>
      <c r="C8" s="69">
        <f>'[14]全年'!$L116</f>
        <v>5.5</v>
      </c>
      <c r="D8" s="49"/>
    </row>
    <row r="9" spans="1:4" ht="24" customHeight="1">
      <c r="A9" s="67" t="s">
        <v>258</v>
      </c>
      <c r="B9" s="70">
        <f>'[14]全年'!$D157/10000</f>
        <v>1919.3944072417669</v>
      </c>
      <c r="C9" s="69">
        <f>'[14]全年'!$L157</f>
        <v>3.7</v>
      </c>
      <c r="D9" s="49"/>
    </row>
    <row r="10" spans="1:4" ht="24" customHeight="1">
      <c r="A10" s="71" t="s">
        <v>259</v>
      </c>
      <c r="B10" s="70">
        <f>'[14]全年'!$D117/10000</f>
        <v>335.1274408311616</v>
      </c>
      <c r="C10" s="69">
        <f>'[14]全年'!$L117</f>
        <v>3.8</v>
      </c>
      <c r="D10" s="49"/>
    </row>
    <row r="11" spans="1:4" ht="24" customHeight="1">
      <c r="A11" s="71" t="s">
        <v>260</v>
      </c>
      <c r="B11" s="70">
        <f>'[14]全年'!$D120/10000</f>
        <v>149.55511839466294</v>
      </c>
      <c r="C11" s="69">
        <f>'[14]全年'!$L120</f>
        <v>0.1</v>
      </c>
      <c r="D11" s="49"/>
    </row>
    <row r="12" spans="1:4" ht="24" customHeight="1">
      <c r="A12" s="71" t="s">
        <v>261</v>
      </c>
      <c r="B12" s="70">
        <f>'[14]全年'!$D129/10000</f>
        <v>63.945121329791064</v>
      </c>
      <c r="C12" s="69">
        <f>'[14]全年'!$L129</f>
        <v>-8.7</v>
      </c>
      <c r="D12" s="49"/>
    </row>
    <row r="13" spans="1:4" ht="24" customHeight="1">
      <c r="A13" s="71" t="s">
        <v>262</v>
      </c>
      <c r="B13" s="70">
        <f>'[14]全年'!$D132/10000</f>
        <v>113.58984531232115</v>
      </c>
      <c r="C13" s="69">
        <f>'[14]全年'!$L132</f>
        <v>8.5</v>
      </c>
      <c r="D13" s="49"/>
    </row>
    <row r="14" spans="1:4" ht="24" customHeight="1">
      <c r="A14" s="71" t="s">
        <v>263</v>
      </c>
      <c r="B14" s="70">
        <f>'[14]全年'!$D137/10000</f>
        <v>264.8183799588006</v>
      </c>
      <c r="C14" s="69">
        <f>'[14]全年'!$L137</f>
        <v>3.5</v>
      </c>
      <c r="D14" s="49"/>
    </row>
    <row r="15" spans="1:4" ht="24" customHeight="1">
      <c r="A15" s="71" t="s">
        <v>264</v>
      </c>
      <c r="B15" s="70">
        <f>'[14]全年'!$D141/10000</f>
        <v>611.437773722459</v>
      </c>
      <c r="C15" s="69">
        <f>'[14]全年'!$L141</f>
        <v>5.3</v>
      </c>
      <c r="D15" s="49"/>
    </row>
    <row r="16" spans="1:4" ht="24" customHeight="1">
      <c r="A16" s="71" t="s">
        <v>265</v>
      </c>
      <c r="B16" s="70">
        <f>'[14]全年'!$D150/10000</f>
        <v>355.8143326897484</v>
      </c>
      <c r="C16" s="69">
        <f>'[14]全年'!$L150</f>
        <v>3.2</v>
      </c>
      <c r="D16" s="4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2.75390625" style="201" customWidth="1"/>
    <col min="2" max="2" width="9.50390625" style="202" customWidth="1"/>
    <col min="3" max="3" width="12.125" style="202" customWidth="1"/>
    <col min="4" max="4" width="10.125" style="202" customWidth="1"/>
    <col min="5" max="16384" width="8.875" style="201" customWidth="1"/>
  </cols>
  <sheetData>
    <row r="1" spans="1:4" ht="19.5">
      <c r="A1" s="360" t="s">
        <v>322</v>
      </c>
      <c r="B1" s="360"/>
      <c r="C1" s="360"/>
      <c r="D1" s="360"/>
    </row>
    <row r="3" spans="1:4" ht="26.25" customHeight="1">
      <c r="A3" s="203"/>
      <c r="B3" s="207" t="s">
        <v>323</v>
      </c>
      <c r="C3" s="207" t="s">
        <v>324</v>
      </c>
      <c r="D3" s="66" t="s">
        <v>334</v>
      </c>
    </row>
    <row r="4" spans="1:4" ht="26.25" customHeight="1">
      <c r="A4" s="67" t="s">
        <v>345</v>
      </c>
      <c r="B4" s="215" t="s">
        <v>346</v>
      </c>
      <c r="C4" s="216">
        <v>793.47</v>
      </c>
      <c r="D4" s="217">
        <v>4</v>
      </c>
    </row>
    <row r="5" spans="1:4" s="213" customFormat="1" ht="26.25" customHeight="1">
      <c r="A5" s="67" t="s">
        <v>347</v>
      </c>
      <c r="B5" s="215"/>
      <c r="C5" s="216"/>
      <c r="D5" s="218"/>
    </row>
    <row r="6" spans="1:4" ht="26.25" customHeight="1">
      <c r="A6" s="203" t="s">
        <v>370</v>
      </c>
      <c r="B6" s="215" t="s">
        <v>349</v>
      </c>
      <c r="C6" s="216">
        <v>711.21</v>
      </c>
      <c r="D6" s="218" t="s">
        <v>350</v>
      </c>
    </row>
    <row r="7" spans="1:4" ht="26.25" customHeight="1">
      <c r="A7" s="203" t="s">
        <v>371</v>
      </c>
      <c r="B7" s="215" t="s">
        <v>349</v>
      </c>
      <c r="C7" s="216">
        <v>120.06</v>
      </c>
      <c r="D7" s="218">
        <v>3.2</v>
      </c>
    </row>
    <row r="8" spans="1:4" ht="26.25" customHeight="1">
      <c r="A8" s="203" t="s">
        <v>372</v>
      </c>
      <c r="B8" s="215" t="s">
        <v>349</v>
      </c>
      <c r="C8" s="216">
        <v>191.88</v>
      </c>
      <c r="D8" s="217">
        <v>6.37</v>
      </c>
    </row>
    <row r="9" spans="1:4" s="213" customFormat="1" ht="26.25" customHeight="1">
      <c r="A9" s="67" t="s">
        <v>352</v>
      </c>
      <c r="B9" s="215"/>
      <c r="C9" s="216"/>
      <c r="D9" s="218"/>
    </row>
    <row r="10" spans="1:4" ht="26.25" customHeight="1">
      <c r="A10" s="203" t="s">
        <v>348</v>
      </c>
      <c r="B10" s="215" t="s">
        <v>353</v>
      </c>
      <c r="C10" s="216">
        <v>293.15</v>
      </c>
      <c r="D10" s="218" t="s">
        <v>350</v>
      </c>
    </row>
    <row r="11" spans="1:4" ht="26.25" customHeight="1">
      <c r="A11" s="203" t="s">
        <v>354</v>
      </c>
      <c r="B11" s="215" t="s">
        <v>353</v>
      </c>
      <c r="C11" s="219">
        <v>262.56</v>
      </c>
      <c r="D11" s="218">
        <v>3.3</v>
      </c>
    </row>
    <row r="12" spans="1:4" ht="26.25" customHeight="1">
      <c r="A12" s="203" t="s">
        <v>351</v>
      </c>
      <c r="B12" s="215" t="s">
        <v>353</v>
      </c>
      <c r="C12" s="216">
        <v>22.51</v>
      </c>
      <c r="D12" s="217">
        <v>9.93</v>
      </c>
    </row>
    <row r="13" spans="1:4" ht="26.25" customHeight="1">
      <c r="A13" s="203" t="s">
        <v>355</v>
      </c>
      <c r="B13" s="215" t="s">
        <v>353</v>
      </c>
      <c r="C13" s="216">
        <v>1.67</v>
      </c>
      <c r="D13" s="217">
        <v>1.68</v>
      </c>
    </row>
    <row r="14" spans="1:4" ht="26.25" customHeight="1">
      <c r="A14" s="203" t="s">
        <v>356</v>
      </c>
      <c r="B14" s="215" t="s">
        <v>353</v>
      </c>
      <c r="C14" s="216">
        <v>55.88</v>
      </c>
      <c r="D14" s="217">
        <v>-3.59</v>
      </c>
    </row>
    <row r="15" spans="1:4" ht="26.25" customHeight="1">
      <c r="A15" s="203" t="s">
        <v>357</v>
      </c>
      <c r="B15" s="215" t="s">
        <v>358</v>
      </c>
      <c r="C15" s="219">
        <v>351.46</v>
      </c>
      <c r="D15" s="218" t="s">
        <v>350</v>
      </c>
    </row>
    <row r="16" spans="1:4" ht="26.25" customHeight="1">
      <c r="A16" s="203" t="s">
        <v>359</v>
      </c>
      <c r="B16" s="215" t="s">
        <v>358</v>
      </c>
      <c r="C16" s="216">
        <v>11.98</v>
      </c>
      <c r="D16" s="218" t="s">
        <v>350</v>
      </c>
    </row>
    <row r="17" spans="1:4" ht="26.25" customHeight="1">
      <c r="A17" s="203" t="s">
        <v>360</v>
      </c>
      <c r="B17" s="215" t="s">
        <v>358</v>
      </c>
      <c r="C17" s="216">
        <v>57.41</v>
      </c>
      <c r="D17" s="218" t="s">
        <v>350</v>
      </c>
    </row>
    <row r="18" spans="1:4" ht="26.25" customHeight="1">
      <c r="A18" s="203" t="s">
        <v>361</v>
      </c>
      <c r="B18" s="215" t="s">
        <v>362</v>
      </c>
      <c r="C18" s="216">
        <v>3020.32</v>
      </c>
      <c r="D18" s="218" t="s">
        <v>350</v>
      </c>
    </row>
    <row r="19" spans="1:4" ht="26.25" customHeight="1">
      <c r="A19" s="203" t="s">
        <v>363</v>
      </c>
      <c r="B19" s="215" t="s">
        <v>353</v>
      </c>
      <c r="C19" s="219">
        <v>51.61</v>
      </c>
      <c r="D19" s="220">
        <v>0.04</v>
      </c>
    </row>
    <row r="20" ht="15.75">
      <c r="A20" s="300" t="s">
        <v>368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35" customWidth="1"/>
    <col min="2" max="2" width="15.875" style="35" customWidth="1"/>
    <col min="3" max="3" width="10.125" style="35" customWidth="1"/>
    <col min="4" max="4" width="6.875" style="36" customWidth="1"/>
    <col min="5" max="16384" width="8.00390625" style="35" customWidth="1"/>
  </cols>
  <sheetData>
    <row r="1" spans="1:4" ht="24.75">
      <c r="A1" s="361" t="s">
        <v>35</v>
      </c>
      <c r="B1" s="361"/>
      <c r="C1" s="20"/>
      <c r="D1" s="20"/>
    </row>
    <row r="2" spans="1:4" ht="15.75">
      <c r="A2" s="75"/>
      <c r="B2" s="75"/>
      <c r="D2" s="35"/>
    </row>
    <row r="3" spans="1:2" ht="24" customHeight="1">
      <c r="A3" s="76" t="s">
        <v>230</v>
      </c>
      <c r="B3" s="77" t="s">
        <v>288</v>
      </c>
    </row>
    <row r="4" spans="1:2" ht="24" customHeight="1">
      <c r="A4" s="78" t="s">
        <v>36</v>
      </c>
      <c r="B4" s="79">
        <f>'[3]Sheet1'!$G$22</f>
        <v>5.1</v>
      </c>
    </row>
    <row r="5" spans="1:2" ht="24" customHeight="1">
      <c r="A5" s="80" t="s">
        <v>37</v>
      </c>
      <c r="B5" s="81">
        <f>'[3]Sheet1'!G23</f>
        <v>-3.2</v>
      </c>
    </row>
    <row r="6" spans="1:2" ht="24" customHeight="1">
      <c r="A6" s="80" t="s">
        <v>38</v>
      </c>
      <c r="B6" s="81">
        <f>'[3]Sheet1'!G24</f>
        <v>5.7</v>
      </c>
    </row>
    <row r="7" spans="1:2" ht="24" customHeight="1">
      <c r="A7" s="80" t="s">
        <v>39</v>
      </c>
      <c r="B7" s="81">
        <f>'[3]Sheet1'!G25</f>
        <v>-3.6250612310549286</v>
      </c>
    </row>
    <row r="8" spans="1:2" ht="24" customHeight="1">
      <c r="A8" s="80" t="s">
        <v>40</v>
      </c>
      <c r="B8" s="81">
        <f>'[3]Sheet1'!G26</f>
        <v>-1.0513845698208257</v>
      </c>
    </row>
    <row r="9" spans="1:2" ht="24" customHeight="1">
      <c r="A9" s="80" t="s">
        <v>41</v>
      </c>
      <c r="B9" s="81">
        <f>'[3]Sheet1'!G27</f>
        <v>-2.4257890727065785</v>
      </c>
    </row>
    <row r="10" spans="1:2" ht="24" customHeight="1">
      <c r="A10" s="80" t="s">
        <v>42</v>
      </c>
      <c r="B10" s="81">
        <f>'[3]Sheet1'!G28</f>
        <v>7.852840600494247</v>
      </c>
    </row>
    <row r="11" spans="1:2" ht="24" customHeight="1">
      <c r="A11" s="80" t="s">
        <v>43</v>
      </c>
      <c r="B11" s="81">
        <f>'[3]Sheet1'!G29</f>
        <v>-4.273425573168069</v>
      </c>
    </row>
    <row r="12" spans="1:3" ht="24" customHeight="1">
      <c r="A12" s="80" t="s">
        <v>44</v>
      </c>
      <c r="B12" s="81">
        <f>'[3]Sheet1'!G30</f>
        <v>7.9</v>
      </c>
      <c r="C12" s="301"/>
    </row>
    <row r="13" spans="1:3" ht="24" customHeight="1">
      <c r="A13" s="80" t="s">
        <v>45</v>
      </c>
      <c r="B13" s="81">
        <f>'[3]Sheet1'!G31</f>
        <v>-3.8744669127800364</v>
      </c>
      <c r="C13" s="301"/>
    </row>
    <row r="14" spans="1:3" ht="24" customHeight="1">
      <c r="A14" s="80" t="s">
        <v>46</v>
      </c>
      <c r="B14" s="81">
        <f>'[3]Sheet1'!G32</f>
        <v>6.9</v>
      </c>
      <c r="C14" s="301"/>
    </row>
    <row r="15" spans="1:2" ht="24" customHeight="1">
      <c r="A15" s="80" t="s">
        <v>47</v>
      </c>
      <c r="B15" s="81">
        <f>'[3]Sheet1'!G33</f>
        <v>12.4</v>
      </c>
    </row>
    <row r="16" spans="1:2" ht="24" customHeight="1">
      <c r="A16" s="82" t="s">
        <v>48</v>
      </c>
      <c r="B16" s="83">
        <f>'[3]Sheet1'!G34</f>
        <v>10.1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41" customWidth="1"/>
    <col min="2" max="2" width="13.50390625" style="35" customWidth="1"/>
    <col min="3" max="16384" width="8.00390625" style="35" customWidth="1"/>
  </cols>
  <sheetData>
    <row r="1" spans="1:2" s="37" customFormat="1" ht="24.75">
      <c r="A1" s="362" t="s">
        <v>49</v>
      </c>
      <c r="B1" s="362"/>
    </row>
    <row r="2" spans="1:2" s="37" customFormat="1" ht="19.5">
      <c r="A2" s="84"/>
      <c r="B2" s="85"/>
    </row>
    <row r="3" spans="1:2" s="38" customFormat="1" ht="29.25" customHeight="1">
      <c r="A3" s="86" t="s">
        <v>230</v>
      </c>
      <c r="B3" s="87" t="s">
        <v>50</v>
      </c>
    </row>
    <row r="4" spans="1:2" s="39" customFormat="1" ht="29.25" customHeight="1">
      <c r="A4" s="86" t="s">
        <v>51</v>
      </c>
      <c r="B4" s="81">
        <f>'[3]Sheet1'!G38</f>
        <v>5</v>
      </c>
    </row>
    <row r="5" spans="1:2" s="18" customFormat="1" ht="29.25" customHeight="1">
      <c r="A5" s="88" t="s">
        <v>52</v>
      </c>
      <c r="B5" s="81">
        <f>'[3]Sheet1'!G39</f>
        <v>1.5</v>
      </c>
    </row>
    <row r="6" spans="1:2" s="18" customFormat="1" ht="29.25" customHeight="1">
      <c r="A6" s="88" t="s">
        <v>53</v>
      </c>
      <c r="B6" s="81">
        <f>'[3]Sheet1'!G40</f>
        <v>8.7</v>
      </c>
    </row>
    <row r="7" spans="1:2" s="18" customFormat="1" ht="29.25" customHeight="1">
      <c r="A7" s="88" t="s">
        <v>54</v>
      </c>
      <c r="B7" s="81">
        <f>'[3]Sheet1'!G41</f>
        <v>2</v>
      </c>
    </row>
    <row r="8" spans="1:2" s="18" customFormat="1" ht="29.25" customHeight="1">
      <c r="A8" s="88" t="s">
        <v>55</v>
      </c>
      <c r="B8" s="81">
        <f>'[3]Sheet1'!G42</f>
        <v>9.4</v>
      </c>
    </row>
    <row r="9" spans="1:2" s="18" customFormat="1" ht="29.25" customHeight="1">
      <c r="A9" s="88" t="s">
        <v>56</v>
      </c>
      <c r="B9" s="81">
        <f>'[3]Sheet1'!G43</f>
        <v>15.5</v>
      </c>
    </row>
    <row r="10" spans="1:2" s="40" customFormat="1" ht="29.25" customHeight="1">
      <c r="A10" s="89" t="s">
        <v>57</v>
      </c>
      <c r="B10" s="81">
        <f>'[3]Sheet1'!G44</f>
        <v>-1.6</v>
      </c>
    </row>
    <row r="11" spans="1:2" s="40" customFormat="1" ht="29.25" customHeight="1">
      <c r="A11" s="89" t="s">
        <v>58</v>
      </c>
      <c r="B11" s="81">
        <f>'[3]Sheet1'!G45</f>
        <v>4.8</v>
      </c>
    </row>
    <row r="12" spans="1:2" s="40" customFormat="1" ht="29.25" customHeight="1">
      <c r="A12" s="89" t="s">
        <v>59</v>
      </c>
      <c r="B12" s="81">
        <f>'[3]Sheet1'!G46</f>
        <v>4.2</v>
      </c>
    </row>
    <row r="13" spans="1:2" s="40" customFormat="1" ht="29.25" customHeight="1">
      <c r="A13" s="89" t="s">
        <v>60</v>
      </c>
      <c r="B13" s="81">
        <f>'[3]Sheet1'!G47</f>
        <v>-6.2</v>
      </c>
    </row>
    <row r="14" spans="1:2" s="40" customFormat="1" ht="29.25" customHeight="1">
      <c r="A14" s="90" t="s">
        <v>206</v>
      </c>
      <c r="B14" s="83">
        <f>'[3]Sheet1'!G48</f>
        <v>29.6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43" customWidth="1"/>
    <col min="2" max="2" width="15.50390625" style="35" customWidth="1"/>
    <col min="3" max="16384" width="8.00390625" style="35" customWidth="1"/>
  </cols>
  <sheetData>
    <row r="1" spans="1:2" ht="24.75">
      <c r="A1" s="363" t="s">
        <v>61</v>
      </c>
      <c r="B1" s="363"/>
    </row>
    <row r="2" spans="1:2" ht="19.5">
      <c r="A2" s="91"/>
      <c r="B2" s="92"/>
    </row>
    <row r="3" spans="1:2" s="18" customFormat="1" ht="30.75" customHeight="1">
      <c r="A3" s="76" t="s">
        <v>230</v>
      </c>
      <c r="B3" s="93" t="s">
        <v>50</v>
      </c>
    </row>
    <row r="4" spans="1:3" ht="33.75" customHeight="1">
      <c r="A4" s="94" t="s">
        <v>62</v>
      </c>
      <c r="B4" s="79">
        <f>'[3]Sheet1'!G52</f>
        <v>4.1</v>
      </c>
      <c r="C4" s="42"/>
    </row>
    <row r="5" spans="1:3" ht="33.75" customHeight="1">
      <c r="A5" s="95" t="s">
        <v>63</v>
      </c>
      <c r="B5" s="96">
        <f>'[3]Sheet1'!G53</f>
        <v>7.2</v>
      </c>
      <c r="C5" s="42"/>
    </row>
    <row r="6" spans="1:3" ht="33.75" customHeight="1">
      <c r="A6" s="95" t="s">
        <v>64</v>
      </c>
      <c r="B6" s="96">
        <f>'[3]Sheet1'!G54</f>
        <v>2.1</v>
      </c>
      <c r="C6" s="42"/>
    </row>
    <row r="7" spans="1:3" ht="33.75" customHeight="1">
      <c r="A7" s="95" t="s">
        <v>65</v>
      </c>
      <c r="B7" s="96">
        <f>'[3]Sheet1'!G55</f>
        <v>6.1</v>
      </c>
      <c r="C7" s="42"/>
    </row>
    <row r="8" spans="1:3" ht="33.75" customHeight="1">
      <c r="A8" s="95" t="s">
        <v>192</v>
      </c>
      <c r="B8" s="96">
        <f>'[3]Sheet1'!G56</f>
        <v>5.2</v>
      </c>
      <c r="C8" s="42"/>
    </row>
    <row r="9" spans="1:3" ht="33.75" customHeight="1">
      <c r="A9" s="95" t="s">
        <v>66</v>
      </c>
      <c r="B9" s="96">
        <f>'[3]Sheet1'!G57</f>
        <v>4.3</v>
      </c>
      <c r="C9" s="42"/>
    </row>
    <row r="10" spans="1:3" ht="33.75" customHeight="1">
      <c r="A10" s="95" t="s">
        <v>67</v>
      </c>
      <c r="B10" s="96">
        <f>'[3]Sheet1'!G58</f>
        <v>4.8</v>
      </c>
      <c r="C10" s="42"/>
    </row>
    <row r="11" spans="1:3" ht="33.75" customHeight="1">
      <c r="A11" s="95" t="s">
        <v>68</v>
      </c>
      <c r="B11" s="96">
        <f>'[3]Sheet1'!G59</f>
        <v>3.1</v>
      </c>
      <c r="C11" s="42"/>
    </row>
    <row r="12" spans="1:3" ht="33.75" customHeight="1">
      <c r="A12" s="95" t="s">
        <v>69</v>
      </c>
      <c r="B12" s="96">
        <f>'[3]Sheet1'!G60</f>
        <v>5.1</v>
      </c>
      <c r="C12" s="42"/>
    </row>
    <row r="13" spans="1:3" ht="33.75" customHeight="1">
      <c r="A13" s="95" t="s">
        <v>70</v>
      </c>
      <c r="B13" s="96">
        <f>'[3]Sheet1'!G61</f>
        <v>4.2</v>
      </c>
      <c r="C13" s="42"/>
    </row>
    <row r="14" spans="1:2" ht="33.75" customHeight="1">
      <c r="A14" s="97" t="s">
        <v>71</v>
      </c>
      <c r="B14" s="96">
        <f>'[3]Sheet1'!G62</f>
        <v>26.3</v>
      </c>
    </row>
    <row r="15" spans="1:2" s="19" customFormat="1" ht="10.5">
      <c r="A15" s="329"/>
      <c r="B15" s="329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44" customWidth="1"/>
    <col min="2" max="2" width="12.875" style="44" customWidth="1"/>
    <col min="3" max="3" width="11.25390625" style="44" customWidth="1"/>
    <col min="4" max="4" width="15.125" style="44" customWidth="1"/>
    <col min="5" max="5" width="9.75390625" style="44" customWidth="1"/>
    <col min="6" max="6" width="9.75390625" style="44" bestFit="1" customWidth="1"/>
    <col min="7" max="16384" width="7.875" style="44" customWidth="1"/>
  </cols>
  <sheetData>
    <row r="1" spans="1:6" ht="25.5" customHeight="1">
      <c r="A1" s="364" t="s">
        <v>72</v>
      </c>
      <c r="B1" s="364"/>
      <c r="C1" s="364"/>
      <c r="D1" s="364"/>
      <c r="E1" s="364"/>
      <c r="F1" s="364"/>
    </row>
    <row r="2" spans="1:6" ht="15.75">
      <c r="A2" s="98"/>
      <c r="B2" s="98"/>
      <c r="C2" s="98"/>
      <c r="D2" s="330"/>
      <c r="E2" s="330"/>
      <c r="F2" s="98"/>
    </row>
    <row r="3" spans="1:6" s="15" customFormat="1" ht="28.5" customHeight="1">
      <c r="A3" s="336"/>
      <c r="B3" s="331" t="s">
        <v>18</v>
      </c>
      <c r="C3" s="332"/>
      <c r="D3" s="331" t="s">
        <v>73</v>
      </c>
      <c r="E3" s="332"/>
      <c r="F3" s="99"/>
    </row>
    <row r="4" spans="1:6" s="16" customFormat="1" ht="30" customHeight="1">
      <c r="A4" s="336"/>
      <c r="B4" s="100" t="s">
        <v>74</v>
      </c>
      <c r="C4" s="100" t="s">
        <v>75</v>
      </c>
      <c r="D4" s="100" t="s">
        <v>74</v>
      </c>
      <c r="E4" s="100" t="s">
        <v>75</v>
      </c>
      <c r="F4" s="99"/>
    </row>
    <row r="5" spans="1:7" s="16" customFormat="1" ht="27.75" customHeight="1">
      <c r="A5" s="101" t="s">
        <v>76</v>
      </c>
      <c r="B5" s="102">
        <f>'[5]Sheet1'!$B7</f>
        <v>1604045.4074</v>
      </c>
      <c r="C5" s="103">
        <f>'[5]Sheet1'!$D7</f>
        <v>2.35</v>
      </c>
      <c r="D5" s="104">
        <f>'[5]Sheet1'!$E7</f>
        <v>885113.4717</v>
      </c>
      <c r="E5" s="105">
        <f>'[5]Sheet1'!$G7</f>
        <v>4.1</v>
      </c>
      <c r="F5" s="106"/>
      <c r="G5" s="17"/>
    </row>
    <row r="6" spans="1:8" s="15" customFormat="1" ht="27.75" customHeight="1">
      <c r="A6" s="107" t="s">
        <v>77</v>
      </c>
      <c r="B6" s="108">
        <f>'[5]Sheet1'!$B8</f>
        <v>96882.5696</v>
      </c>
      <c r="C6" s="109">
        <f>'[5]Sheet1'!$D8</f>
        <v>-7.37267089545419</v>
      </c>
      <c r="D6" s="110">
        <f>'[5]Sheet1'!$E8</f>
        <v>96882.5696</v>
      </c>
      <c r="E6" s="111">
        <f>'[5]Sheet1'!$G8</f>
        <v>-7.37267089545419</v>
      </c>
      <c r="F6" s="106"/>
      <c r="G6" s="17"/>
      <c r="H6" s="16"/>
    </row>
    <row r="7" spans="1:8" s="15" customFormat="1" ht="27.75" customHeight="1">
      <c r="A7" s="107" t="s">
        <v>78</v>
      </c>
      <c r="B7" s="108">
        <f>'[5]Sheet1'!$B9</f>
        <v>660283.9234</v>
      </c>
      <c r="C7" s="109">
        <f>'[5]Sheet1'!$D9</f>
        <v>-5.1333870100348</v>
      </c>
      <c r="D7" s="110">
        <f>'[5]Sheet1'!$E9</f>
        <v>427634.5492</v>
      </c>
      <c r="E7" s="111">
        <f>'[5]Sheet1'!$G9</f>
        <v>-2.65907112694636</v>
      </c>
      <c r="F7" s="106"/>
      <c r="G7" s="17"/>
      <c r="H7" s="16"/>
    </row>
    <row r="8" spans="1:8" s="15" customFormat="1" ht="27.75" customHeight="1">
      <c r="A8" s="107" t="s">
        <v>79</v>
      </c>
      <c r="B8" s="108">
        <f>'[5]Sheet1'!$B10</f>
        <v>62185.1639</v>
      </c>
      <c r="C8" s="109">
        <f>'[5]Sheet1'!$D10</f>
        <v>42.2084559392553</v>
      </c>
      <c r="D8" s="110">
        <f>'[5]Sheet1'!$E10</f>
        <v>39241.2847</v>
      </c>
      <c r="E8" s="111">
        <f>'[5]Sheet1'!$G10</f>
        <v>70.8521312417677</v>
      </c>
      <c r="F8" s="106"/>
      <c r="G8" s="17"/>
      <c r="H8" s="16"/>
    </row>
    <row r="9" spans="1:8" s="15" customFormat="1" ht="27.75" customHeight="1">
      <c r="A9" s="107" t="s">
        <v>80</v>
      </c>
      <c r="B9" s="108">
        <f>'[5]Sheet1'!$B11</f>
        <v>33917.6819</v>
      </c>
      <c r="C9" s="109">
        <f>'[5]Sheet1'!$D11</f>
        <v>2.45067125180865</v>
      </c>
      <c r="D9" s="110">
        <f>'[5]Sheet1'!$E11</f>
        <v>8726.1022</v>
      </c>
      <c r="E9" s="111">
        <f>'[5]Sheet1'!$G11</f>
        <v>7.64475564371537</v>
      </c>
      <c r="F9" s="106"/>
      <c r="G9" s="17"/>
      <c r="H9" s="16"/>
    </row>
    <row r="10" spans="1:8" s="15" customFormat="1" ht="27.75" customHeight="1">
      <c r="A10" s="107" t="s">
        <v>81</v>
      </c>
      <c r="B10" s="108">
        <f>'[5]Sheet1'!$B12</f>
        <v>114355.682</v>
      </c>
      <c r="C10" s="109">
        <f>'[5]Sheet1'!$D12</f>
        <v>7.38740661199162</v>
      </c>
      <c r="D10" s="110">
        <f>'[5]Sheet1'!$E12</f>
        <v>56948.3902</v>
      </c>
      <c r="E10" s="111">
        <f>'[5]Sheet1'!$G12</f>
        <v>10.2723174499923</v>
      </c>
      <c r="F10" s="106"/>
      <c r="G10" s="17"/>
      <c r="H10" s="16"/>
    </row>
    <row r="11" spans="1:8" s="15" customFormat="1" ht="27.75" customHeight="1">
      <c r="A11" s="107" t="s">
        <v>82</v>
      </c>
      <c r="B11" s="108">
        <f>'[5]Sheet1'!$B13</f>
        <v>85239.5287</v>
      </c>
      <c r="C11" s="109">
        <f>'[5]Sheet1'!$D13</f>
        <v>6.3194180518847</v>
      </c>
      <c r="D11" s="110">
        <f>'[5]Sheet1'!$E13</f>
        <v>24730.6314</v>
      </c>
      <c r="E11" s="111">
        <f>'[5]Sheet1'!$G13</f>
        <v>11.9007884433228</v>
      </c>
      <c r="F11" s="106"/>
      <c r="G11" s="17"/>
      <c r="H11" s="16"/>
    </row>
    <row r="12" spans="1:8" s="15" customFormat="1" ht="27.75" customHeight="1">
      <c r="A12" s="107" t="s">
        <v>83</v>
      </c>
      <c r="B12" s="108">
        <f>'[5]Sheet1'!$B14</f>
        <v>110085.9034</v>
      </c>
      <c r="C12" s="109">
        <f>'[5]Sheet1'!$D14</f>
        <v>7.64815074345015</v>
      </c>
      <c r="D12" s="110">
        <f>'[5]Sheet1'!$E14</f>
        <v>29881.9784</v>
      </c>
      <c r="E12" s="111">
        <f>'[5]Sheet1'!$G14</f>
        <v>17.5767361294567</v>
      </c>
      <c r="F12" s="106"/>
      <c r="G12" s="17"/>
      <c r="H12" s="16"/>
    </row>
    <row r="13" spans="1:8" s="15" customFormat="1" ht="27.75" customHeight="1">
      <c r="A13" s="107" t="s">
        <v>84</v>
      </c>
      <c r="B13" s="108">
        <f>'[5]Sheet1'!$B15</f>
        <v>180381.1984</v>
      </c>
      <c r="C13" s="109">
        <f>'[5]Sheet1'!$D15</f>
        <v>10.0868380545536</v>
      </c>
      <c r="D13" s="110">
        <f>'[5]Sheet1'!$E15</f>
        <v>75484.3267</v>
      </c>
      <c r="E13" s="111">
        <f>'[5]Sheet1'!$G15</f>
        <v>10.1624055273057</v>
      </c>
      <c r="F13" s="106"/>
      <c r="G13" s="17"/>
      <c r="H13" s="16"/>
    </row>
    <row r="14" spans="1:8" s="15" customFormat="1" ht="27.75" customHeight="1">
      <c r="A14" s="107" t="s">
        <v>85</v>
      </c>
      <c r="B14" s="108">
        <f>'[5]Sheet1'!$B16</f>
        <v>125421.4685</v>
      </c>
      <c r="C14" s="109">
        <f>'[5]Sheet1'!$D16</f>
        <v>10.0197126577877</v>
      </c>
      <c r="D14" s="110">
        <f>'[5]Sheet1'!$E16</f>
        <v>50460.8798</v>
      </c>
      <c r="E14" s="111">
        <f>'[5]Sheet1'!$G16</f>
        <v>22.3565654704503</v>
      </c>
      <c r="F14" s="106"/>
      <c r="G14" s="17"/>
      <c r="H14" s="16"/>
    </row>
    <row r="15" spans="1:8" s="15" customFormat="1" ht="27.75" customHeight="1">
      <c r="A15" s="107" t="s">
        <v>86</v>
      </c>
      <c r="B15" s="108">
        <f>'[5]Sheet1'!$B17</f>
        <v>108664.826</v>
      </c>
      <c r="C15" s="109">
        <f>'[5]Sheet1'!$D17</f>
        <v>1.64134103172652</v>
      </c>
      <c r="D15" s="110">
        <f>'[5]Sheet1'!$E17</f>
        <v>63163.7945</v>
      </c>
      <c r="E15" s="111">
        <f>'[5]Sheet1'!$G17</f>
        <v>2.56341381540239</v>
      </c>
      <c r="F15" s="106"/>
      <c r="G15" s="17"/>
      <c r="H15" s="16"/>
    </row>
    <row r="16" spans="1:8" s="15" customFormat="1" ht="27.75" customHeight="1">
      <c r="A16" s="107" t="s">
        <v>87</v>
      </c>
      <c r="B16" s="108">
        <f>'[5]Sheet1'!$B18</f>
        <v>17251.3915</v>
      </c>
      <c r="C16" s="109">
        <f>'[5]Sheet1'!$D18</f>
        <v>7.05079777996664</v>
      </c>
      <c r="D16" s="110">
        <f>'[5]Sheet1'!$E18</f>
        <v>5549.4329</v>
      </c>
      <c r="E16" s="111">
        <f>'[5]Sheet1'!$G18</f>
        <v>16.0470223745212</v>
      </c>
      <c r="F16" s="106"/>
      <c r="G16" s="17"/>
      <c r="H16" s="16"/>
    </row>
    <row r="17" spans="1:8" s="15" customFormat="1" ht="27.75" customHeight="1">
      <c r="A17" s="208" t="s">
        <v>339</v>
      </c>
      <c r="B17" s="113">
        <f>'[5]Sheet1'!$B$19</f>
        <v>9376.0701</v>
      </c>
      <c r="C17" s="112" t="s">
        <v>340</v>
      </c>
      <c r="D17" s="113">
        <f>'[5]Sheet1'!$E$19</f>
        <v>6409.5321</v>
      </c>
      <c r="E17" s="114" t="s">
        <v>340</v>
      </c>
      <c r="F17" s="106"/>
      <c r="G17" s="17"/>
      <c r="H17" s="16"/>
    </row>
    <row r="18" spans="1:6" ht="23.25" customHeight="1">
      <c r="A18" s="333" t="s">
        <v>341</v>
      </c>
      <c r="B18" s="334"/>
      <c r="C18" s="334"/>
      <c r="D18" s="335"/>
      <c r="E18" s="335"/>
      <c r="F18" s="335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35" customWidth="1"/>
    <col min="2" max="2" width="15.625" style="35" customWidth="1"/>
    <col min="3" max="3" width="7.625" style="35" bestFit="1" customWidth="1"/>
    <col min="4" max="4" width="6.00390625" style="42" bestFit="1" customWidth="1"/>
    <col min="5" max="16384" width="8.00390625" style="35" customWidth="1"/>
  </cols>
  <sheetData>
    <row r="1" spans="1:4" ht="24.75">
      <c r="A1" s="365" t="s">
        <v>21</v>
      </c>
      <c r="B1" s="365"/>
      <c r="C1" s="12"/>
      <c r="D1" s="12"/>
    </row>
    <row r="3" spans="1:2" ht="17.25">
      <c r="A3" s="10"/>
      <c r="B3" s="45"/>
    </row>
    <row r="4" spans="1:4" ht="24.75" customHeight="1">
      <c r="A4" s="115" t="s">
        <v>289</v>
      </c>
      <c r="B4" s="116" t="s">
        <v>75</v>
      </c>
      <c r="D4" s="35"/>
    </row>
    <row r="5" spans="1:2" s="3" customFormat="1" ht="23.25" customHeight="1">
      <c r="A5" s="117" t="s">
        <v>89</v>
      </c>
      <c r="B5" s="118">
        <f>'[6]T034925_1'!$E6</f>
        <v>8.8</v>
      </c>
    </row>
    <row r="6" spans="1:2" s="3" customFormat="1" ht="23.25" customHeight="1">
      <c r="A6" s="119" t="s">
        <v>90</v>
      </c>
      <c r="B6" s="118" t="str">
        <f>'[6]T034925_1'!$E7</f>
        <v>  </v>
      </c>
    </row>
    <row r="7" spans="1:2" s="3" customFormat="1" ht="23.25" customHeight="1">
      <c r="A7" s="119" t="s">
        <v>91</v>
      </c>
      <c r="B7" s="118">
        <f>'[6]T034925_1'!$E8</f>
        <v>-24.5</v>
      </c>
    </row>
    <row r="8" spans="1:2" s="3" customFormat="1" ht="23.25" customHeight="1">
      <c r="A8" s="119" t="s">
        <v>92</v>
      </c>
      <c r="B8" s="118">
        <f>'[6]T034925_1'!$E9</f>
        <v>27.5</v>
      </c>
    </row>
    <row r="9" spans="1:2" s="3" customFormat="1" ht="23.25" customHeight="1">
      <c r="A9" s="119" t="s">
        <v>93</v>
      </c>
      <c r="B9" s="118">
        <f>'[6]T034925_1'!$E10</f>
        <v>14.4</v>
      </c>
    </row>
    <row r="10" spans="1:2" s="3" customFormat="1" ht="23.25" customHeight="1">
      <c r="A10" s="119" t="s">
        <v>94</v>
      </c>
      <c r="B10" s="118" t="str">
        <f>'[6]T034925_1'!$E11</f>
        <v>  </v>
      </c>
    </row>
    <row r="11" spans="1:2" s="3" customFormat="1" ht="23.25" customHeight="1">
      <c r="A11" s="119" t="s">
        <v>95</v>
      </c>
      <c r="B11" s="118">
        <f>'[6]T034925_1'!$E12</f>
        <v>199</v>
      </c>
    </row>
    <row r="12" spans="1:2" s="3" customFormat="1" ht="23.25" customHeight="1">
      <c r="A12" s="119" t="s">
        <v>96</v>
      </c>
      <c r="B12" s="118">
        <f>'[6]T034925_1'!$E13</f>
        <v>7.3</v>
      </c>
    </row>
    <row r="13" spans="1:2" s="3" customFormat="1" ht="23.25" customHeight="1">
      <c r="A13" s="119" t="s">
        <v>97</v>
      </c>
      <c r="B13" s="118" t="str">
        <f>'[6]T034925_1'!$E14</f>
        <v>  </v>
      </c>
    </row>
    <row r="14" spans="1:2" s="3" customFormat="1" ht="23.25" customHeight="1">
      <c r="A14" s="119" t="s">
        <v>98</v>
      </c>
      <c r="B14" s="118">
        <f>'[6]T034925_1'!$E15</f>
        <v>30.6</v>
      </c>
    </row>
    <row r="15" spans="1:2" s="3" customFormat="1" ht="23.25" customHeight="1">
      <c r="A15" s="119" t="s">
        <v>99</v>
      </c>
      <c r="B15" s="118">
        <f>'[6]T034925_1'!$E16</f>
        <v>10.4</v>
      </c>
    </row>
    <row r="16" spans="1:2" s="3" customFormat="1" ht="23.25" customHeight="1">
      <c r="A16" s="119" t="s">
        <v>100</v>
      </c>
      <c r="B16" s="118">
        <f>'[6]T034925_1'!$E17</f>
        <v>6.6</v>
      </c>
    </row>
    <row r="17" spans="1:2" s="3" customFormat="1" ht="23.25" customHeight="1">
      <c r="A17" s="119" t="s">
        <v>101</v>
      </c>
      <c r="B17" s="118" t="str">
        <f>'[6]T034925_1'!$E18</f>
        <v>  </v>
      </c>
    </row>
    <row r="18" spans="1:4" s="3" customFormat="1" ht="22.5" customHeight="1">
      <c r="A18" s="119" t="s">
        <v>102</v>
      </c>
      <c r="B18" s="118">
        <f>'[6]T034925_1'!$E19</f>
        <v>76.1</v>
      </c>
      <c r="C18" s="35"/>
      <c r="D18" s="42"/>
    </row>
    <row r="19" spans="1:5" ht="22.5" customHeight="1">
      <c r="A19" s="119" t="s">
        <v>103</v>
      </c>
      <c r="B19" s="118">
        <f>'[6]T034925_1'!$E20</f>
        <v>9.2</v>
      </c>
      <c r="E19" s="3"/>
    </row>
    <row r="20" spans="1:5" ht="22.5" customHeight="1">
      <c r="A20" s="119" t="s">
        <v>104</v>
      </c>
      <c r="B20" s="118">
        <f>'[6]T034925_1'!$E21</f>
        <v>-10.3</v>
      </c>
      <c r="E20" s="3"/>
    </row>
    <row r="21" spans="1:5" ht="22.5" customHeight="1">
      <c r="A21" s="119" t="s">
        <v>105</v>
      </c>
      <c r="B21" s="118">
        <f>'[6]T034925_1'!$E22</f>
        <v>6.5</v>
      </c>
      <c r="E21" s="3"/>
    </row>
    <row r="22" spans="1:5" ht="22.5" customHeight="1">
      <c r="A22" s="119" t="s">
        <v>106</v>
      </c>
      <c r="B22" s="118">
        <f>'[6]T034925_1'!$E23</f>
        <v>11.3</v>
      </c>
      <c r="E22" s="3"/>
    </row>
    <row r="23" spans="1:5" s="34" customFormat="1" ht="22.5" customHeight="1">
      <c r="A23" s="119" t="s">
        <v>107</v>
      </c>
      <c r="B23" s="118">
        <f>'[6]T034925_1'!$E26</f>
        <v>-22.7</v>
      </c>
      <c r="C23" s="35"/>
      <c r="D23" s="42"/>
      <c r="E23" s="3"/>
    </row>
    <row r="24" spans="1:5" s="34" customFormat="1" ht="22.5" customHeight="1">
      <c r="A24" s="119" t="s">
        <v>108</v>
      </c>
      <c r="B24" s="118">
        <f>'[6]T034925_1'!$E27</f>
        <v>-5.8</v>
      </c>
      <c r="C24" s="35"/>
      <c r="D24" s="42"/>
      <c r="E24" s="3"/>
    </row>
    <row r="25" spans="1:5" s="34" customFormat="1" ht="22.5" customHeight="1">
      <c r="A25" s="119" t="s">
        <v>109</v>
      </c>
      <c r="B25" s="118">
        <f>'[6]T034925_1'!$E28</f>
        <v>6.9</v>
      </c>
      <c r="C25" s="35"/>
      <c r="D25" s="42"/>
      <c r="E25" s="3"/>
    </row>
    <row r="26" spans="1:5" ht="22.5" customHeight="1">
      <c r="A26" s="119" t="s">
        <v>110</v>
      </c>
      <c r="B26" s="118">
        <f>'[6]T034925_1'!$E29</f>
        <v>11.2</v>
      </c>
      <c r="E26" s="3"/>
    </row>
    <row r="27" spans="1:5" ht="17.25">
      <c r="A27" s="119" t="s">
        <v>111</v>
      </c>
      <c r="B27" s="118" t="str">
        <f>'[6]T034925_1'!$E30</f>
        <v>  </v>
      </c>
      <c r="E27" s="3"/>
    </row>
    <row r="28" spans="1:5" ht="17.25">
      <c r="A28" s="119" t="s">
        <v>112</v>
      </c>
      <c r="B28" s="118">
        <f>'[6]T034925_1'!$E31</f>
        <v>14.5</v>
      </c>
      <c r="E28" s="3"/>
    </row>
    <row r="29" spans="1:5" ht="17.25">
      <c r="A29" s="119" t="s">
        <v>113</v>
      </c>
      <c r="B29" s="118">
        <f>'[6]T034925_1'!$E32</f>
        <v>-1.3</v>
      </c>
      <c r="E29" s="3"/>
    </row>
    <row r="30" spans="1:5" ht="17.25">
      <c r="A30" s="119" t="s">
        <v>114</v>
      </c>
      <c r="B30" s="118">
        <f>'[6]T034925_1'!$E33</f>
        <v>-29.6</v>
      </c>
      <c r="E30" s="3"/>
    </row>
    <row r="31" spans="1:5" ht="17.25">
      <c r="A31" s="46" t="s">
        <v>115</v>
      </c>
      <c r="B31" s="120">
        <f>'[6]T034925_1'!$E34</f>
        <v>17.8</v>
      </c>
      <c r="E31" s="3"/>
    </row>
    <row r="32" ht="17.25">
      <c r="A32" s="46" t="s">
        <v>266</v>
      </c>
    </row>
    <row r="33" spans="1:2" ht="17.25">
      <c r="A33" s="46" t="s">
        <v>303</v>
      </c>
      <c r="B33" s="119"/>
    </row>
    <row r="34" spans="1:2" ht="17.25">
      <c r="A34" s="46" t="s">
        <v>304</v>
      </c>
      <c r="B34" s="121">
        <v>-63.456617818097236</v>
      </c>
    </row>
    <row r="35" spans="1:2" ht="17.25">
      <c r="A35" s="46" t="s">
        <v>305</v>
      </c>
      <c r="B35" s="121">
        <v>-60.55405968590306</v>
      </c>
    </row>
    <row r="36" spans="1:2" ht="17.25">
      <c r="A36" s="46" t="s">
        <v>306</v>
      </c>
      <c r="B36" s="121">
        <v>67.66467065868261</v>
      </c>
    </row>
    <row r="37" spans="1:2" ht="17.25">
      <c r="A37" s="46" t="s">
        <v>307</v>
      </c>
      <c r="B37" s="121">
        <v>85.72836236733701</v>
      </c>
    </row>
    <row r="38" spans="1:2" ht="17.25">
      <c r="A38" s="46" t="s">
        <v>308</v>
      </c>
      <c r="B38" s="121">
        <v>88.98488120950324</v>
      </c>
    </row>
    <row r="39" spans="1:2" ht="17.25">
      <c r="A39" s="122" t="s">
        <v>309</v>
      </c>
      <c r="B39" s="123">
        <v>90.64434084237968</v>
      </c>
    </row>
    <row r="40" spans="1:2" ht="17.25">
      <c r="A40" s="46"/>
      <c r="B40" s="47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2021-01-22T06:10:12Z</cp:lastPrinted>
  <dcterms:created xsi:type="dcterms:W3CDTF">2003-01-07T10:46:14Z</dcterms:created>
  <dcterms:modified xsi:type="dcterms:W3CDTF">2021-02-23T02:22:28Z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